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Q:\Forms\"/>
    </mc:Choice>
  </mc:AlternateContent>
  <bookViews>
    <workbookView xWindow="6585" yWindow="2940" windowWidth="11265" windowHeight="6870"/>
  </bookViews>
  <sheets>
    <sheet name="Timecard" sheetId="1" r:id="rId1"/>
  </sheets>
  <definedNames>
    <definedName name="_xlnm._FilterDatabase" localSheetId="0" hidden="1">Timecard!$A$17:$B$23</definedName>
    <definedName name="Departments">Timecard!$AL$23:$AL$50</definedName>
    <definedName name="Descriptions">Timecard!$AK$23:$AK$31</definedName>
    <definedName name="_xlnm.Print_Area" localSheetId="0">Timecard!$A$1:$BQ$58</definedName>
  </definedNames>
  <calcPr calcId="162913"/>
</workbook>
</file>

<file path=xl/calcChain.xml><?xml version="1.0" encoding="utf-8"?>
<calcChain xmlns="http://schemas.openxmlformats.org/spreadsheetml/2006/main">
  <c r="AM13" i="1" l="1"/>
  <c r="AM12" i="1"/>
  <c r="AM11" i="1"/>
  <c r="AM10" i="1"/>
  <c r="AM9" i="1"/>
  <c r="AM8" i="1"/>
  <c r="AM7" i="1"/>
  <c r="AM6" i="1"/>
  <c r="AM5" i="1"/>
  <c r="AM4" i="1"/>
  <c r="AM3" i="1"/>
  <c r="AM2" i="1"/>
  <c r="AH28" i="1" l="1"/>
  <c r="AH29" i="1"/>
  <c r="AH27" i="1"/>
  <c r="AH19" i="1"/>
  <c r="AH20" i="1"/>
  <c r="AH21" i="1"/>
  <c r="AH22" i="1"/>
  <c r="AH23" i="1"/>
  <c r="AH18" i="1"/>
  <c r="AH17" i="1"/>
  <c r="AH30" i="1" l="1"/>
  <c r="AH32" i="1" s="1"/>
  <c r="AH24" i="1"/>
  <c r="AH31" i="1" s="1"/>
  <c r="AN6" i="1"/>
  <c r="AL15" i="1"/>
  <c r="AN13" i="1" l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AZ13" i="1" s="1"/>
  <c r="BA13" i="1" s="1"/>
  <c r="BB13" i="1" s="1"/>
  <c r="BC13" i="1" s="1"/>
  <c r="BD13" i="1" s="1"/>
  <c r="BE13" i="1" s="1"/>
  <c r="BF13" i="1" s="1"/>
  <c r="BG13" i="1" s="1"/>
  <c r="BH13" i="1" s="1"/>
  <c r="BI13" i="1" s="1"/>
  <c r="BJ13" i="1" s="1"/>
  <c r="BK13" i="1" s="1"/>
  <c r="BL13" i="1" s="1"/>
  <c r="BM13" i="1" s="1"/>
  <c r="BN13" i="1" s="1"/>
  <c r="BO13" i="1" s="1"/>
  <c r="BP13" i="1" s="1"/>
  <c r="BQ13" i="1" s="1"/>
  <c r="AN7" i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AO6" i="1"/>
  <c r="AP6" i="1" s="1"/>
  <c r="AQ6" i="1" s="1"/>
  <c r="AR6" i="1" s="1"/>
  <c r="AS6" i="1" s="1"/>
  <c r="AT6" i="1" s="1"/>
  <c r="AU6" i="1" s="1"/>
  <c r="AV6" i="1" s="1"/>
  <c r="AW6" i="1" s="1"/>
  <c r="AX6" i="1" s="1"/>
  <c r="AY6" i="1" s="1"/>
  <c r="AZ6" i="1" s="1"/>
  <c r="BA6" i="1" s="1"/>
  <c r="BB6" i="1" s="1"/>
  <c r="BC6" i="1" s="1"/>
  <c r="BD6" i="1" s="1"/>
  <c r="BE6" i="1" s="1"/>
  <c r="BF6" i="1" s="1"/>
  <c r="BG6" i="1" s="1"/>
  <c r="BH6" i="1" s="1"/>
  <c r="BI6" i="1" s="1"/>
  <c r="BJ6" i="1" s="1"/>
  <c r="BK6" i="1" s="1"/>
  <c r="BL6" i="1" s="1"/>
  <c r="BM6" i="1" s="1"/>
  <c r="BN6" i="1" s="1"/>
  <c r="BO6" i="1" s="1"/>
  <c r="BP6" i="1" s="1"/>
  <c r="BQ6" i="1" s="1"/>
  <c r="AN2" i="1"/>
  <c r="AO2" i="1" s="1"/>
  <c r="AP2" i="1" s="1"/>
  <c r="AQ2" i="1" s="1"/>
  <c r="AR2" i="1" s="1"/>
  <c r="AS2" i="1" s="1"/>
  <c r="AN10" i="1"/>
  <c r="AO10" i="1" s="1"/>
  <c r="AP10" i="1" s="1"/>
  <c r="AQ10" i="1" s="1"/>
  <c r="AR10" i="1" s="1"/>
  <c r="AS10" i="1" s="1"/>
  <c r="AT10" i="1" s="1"/>
  <c r="AU10" i="1" s="1"/>
  <c r="AV10" i="1" s="1"/>
  <c r="AW10" i="1" s="1"/>
  <c r="AX10" i="1" s="1"/>
  <c r="AY10" i="1" s="1"/>
  <c r="AZ10" i="1" s="1"/>
  <c r="BA10" i="1" s="1"/>
  <c r="BB10" i="1" s="1"/>
  <c r="BC10" i="1" s="1"/>
  <c r="BD10" i="1" s="1"/>
  <c r="BE10" i="1" s="1"/>
  <c r="BF10" i="1" s="1"/>
  <c r="BG10" i="1" s="1"/>
  <c r="BH10" i="1" s="1"/>
  <c r="BI10" i="1" s="1"/>
  <c r="BJ10" i="1" s="1"/>
  <c r="BK10" i="1" s="1"/>
  <c r="BL10" i="1" s="1"/>
  <c r="BM10" i="1" s="1"/>
  <c r="BN10" i="1" s="1"/>
  <c r="AN5" i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BE5" i="1" s="1"/>
  <c r="BF5" i="1" s="1"/>
  <c r="BG5" i="1" s="1"/>
  <c r="BH5" i="1" s="1"/>
  <c r="BI5" i="1" s="1"/>
  <c r="BJ5" i="1" s="1"/>
  <c r="BK5" i="1" s="1"/>
  <c r="BL5" i="1" s="1"/>
  <c r="BM5" i="1" s="1"/>
  <c r="BN5" i="1" s="1"/>
  <c r="BO5" i="1" s="1"/>
  <c r="BP5" i="1" s="1"/>
  <c r="AN9" i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s="1"/>
  <c r="AN4" i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  <c r="AN12" i="1"/>
  <c r="AO12" i="1" s="1"/>
  <c r="AP12" i="1" s="1"/>
  <c r="AQ12" i="1" s="1"/>
  <c r="AR12" i="1" s="1"/>
  <c r="AS12" i="1" s="1"/>
  <c r="AT12" i="1" s="1"/>
  <c r="AU12" i="1" s="1"/>
  <c r="AV12" i="1" s="1"/>
  <c r="AW12" i="1" s="1"/>
  <c r="AX12" i="1" s="1"/>
  <c r="AY12" i="1" s="1"/>
  <c r="AZ12" i="1" s="1"/>
  <c r="BA12" i="1" s="1"/>
  <c r="BB12" i="1" s="1"/>
  <c r="BC12" i="1" s="1"/>
  <c r="BD12" i="1" s="1"/>
  <c r="BE12" i="1" s="1"/>
  <c r="BF12" i="1" s="1"/>
  <c r="BG12" i="1" s="1"/>
  <c r="BH12" i="1" s="1"/>
  <c r="BI12" i="1" s="1"/>
  <c r="BJ12" i="1" s="1"/>
  <c r="BK12" i="1" s="1"/>
  <c r="BL12" i="1" s="1"/>
  <c r="BM12" i="1" s="1"/>
  <c r="BN12" i="1" s="1"/>
  <c r="BO12" i="1" s="1"/>
  <c r="BP12" i="1" s="1"/>
  <c r="AN11" i="1"/>
  <c r="AO11" i="1" s="1"/>
  <c r="AP11" i="1" s="1"/>
  <c r="AQ11" i="1" s="1"/>
  <c r="AR11" i="1" s="1"/>
  <c r="AS11" i="1" s="1"/>
  <c r="AT11" i="1" s="1"/>
  <c r="AU11" i="1" s="1"/>
  <c r="AV11" i="1" s="1"/>
  <c r="AW11" i="1" s="1"/>
  <c r="AX11" i="1" s="1"/>
  <c r="AY11" i="1" s="1"/>
  <c r="AZ11" i="1" s="1"/>
  <c r="BA11" i="1" s="1"/>
  <c r="BB11" i="1" s="1"/>
  <c r="BC11" i="1" s="1"/>
  <c r="BD11" i="1" s="1"/>
  <c r="BE11" i="1" s="1"/>
  <c r="BF11" i="1" s="1"/>
  <c r="BG11" i="1" s="1"/>
  <c r="BH11" i="1" s="1"/>
  <c r="BI11" i="1" s="1"/>
  <c r="BJ11" i="1" s="1"/>
  <c r="BK11" i="1" s="1"/>
  <c r="BL11" i="1" s="1"/>
  <c r="BM11" i="1" s="1"/>
  <c r="BN11" i="1" s="1"/>
  <c r="BO11" i="1" s="1"/>
  <c r="BP11" i="1" s="1"/>
  <c r="BQ11" i="1" s="1"/>
  <c r="AN8" i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AM15" i="1"/>
  <c r="AN3" i="1"/>
  <c r="AN15" i="1" l="1"/>
  <c r="D15" i="1" s="1"/>
  <c r="AO3" i="1"/>
  <c r="AP3" i="1" s="1"/>
  <c r="C15" i="1"/>
  <c r="C16" i="1"/>
  <c r="AT2" i="1"/>
  <c r="D16" i="1" l="1"/>
  <c r="AP15" i="1"/>
  <c r="AQ3" i="1"/>
  <c r="AO15" i="1"/>
  <c r="AU2" i="1"/>
  <c r="E15" i="1" l="1"/>
  <c r="E16" i="1"/>
  <c r="AR3" i="1"/>
  <c r="AQ15" i="1"/>
  <c r="F15" i="1"/>
  <c r="F16" i="1"/>
  <c r="AV2" i="1"/>
  <c r="G15" i="1" l="1"/>
  <c r="G16" i="1"/>
  <c r="AS3" i="1"/>
  <c r="AR15" i="1"/>
  <c r="AW2" i="1"/>
  <c r="H15" i="1" l="1"/>
  <c r="H16" i="1"/>
  <c r="AT3" i="1"/>
  <c r="AS15" i="1"/>
  <c r="AX2" i="1"/>
  <c r="I16" i="1" l="1"/>
  <c r="I15" i="1"/>
  <c r="AU3" i="1"/>
  <c r="AT15" i="1"/>
  <c r="AY2" i="1"/>
  <c r="AV3" i="1" l="1"/>
  <c r="AU15" i="1"/>
  <c r="J15" i="1"/>
  <c r="J16" i="1"/>
  <c r="AZ2" i="1"/>
  <c r="K16" i="1" l="1"/>
  <c r="K15" i="1"/>
  <c r="AW3" i="1"/>
  <c r="AV15" i="1"/>
  <c r="BA2" i="1"/>
  <c r="AX3" i="1" l="1"/>
  <c r="AW15" i="1"/>
  <c r="L15" i="1"/>
  <c r="L16" i="1"/>
  <c r="BB2" i="1"/>
  <c r="M15" i="1" l="1"/>
  <c r="M16" i="1"/>
  <c r="AY3" i="1"/>
  <c r="AX15" i="1"/>
  <c r="BC2" i="1"/>
  <c r="N15" i="1" l="1"/>
  <c r="N16" i="1"/>
  <c r="AZ3" i="1"/>
  <c r="AY15" i="1"/>
  <c r="BD2" i="1"/>
  <c r="O16" i="1" l="1"/>
  <c r="O15" i="1"/>
  <c r="BA3" i="1"/>
  <c r="AZ15" i="1"/>
  <c r="BE2" i="1"/>
  <c r="P15" i="1" l="1"/>
  <c r="P16" i="1"/>
  <c r="BB3" i="1"/>
  <c r="BA15" i="1"/>
  <c r="BF2" i="1"/>
  <c r="Q15" i="1" l="1"/>
  <c r="Q16" i="1"/>
  <c r="BC3" i="1"/>
  <c r="BB15" i="1"/>
  <c r="BG2" i="1"/>
  <c r="R15" i="1" l="1"/>
  <c r="R16" i="1"/>
  <c r="BD3" i="1"/>
  <c r="BC15" i="1"/>
  <c r="BH2" i="1"/>
  <c r="S16" i="1" l="1"/>
  <c r="S15" i="1"/>
  <c r="BE3" i="1"/>
  <c r="BD15" i="1"/>
  <c r="BI2" i="1"/>
  <c r="T15" i="1" l="1"/>
  <c r="T16" i="1"/>
  <c r="BF3" i="1"/>
  <c r="BE15" i="1"/>
  <c r="BJ2" i="1"/>
  <c r="U16" i="1" l="1"/>
  <c r="U15" i="1"/>
  <c r="BG3" i="1"/>
  <c r="BF15" i="1"/>
  <c r="BK2" i="1"/>
  <c r="V16" i="1" l="1"/>
  <c r="V15" i="1"/>
  <c r="BH3" i="1"/>
  <c r="BG15" i="1"/>
  <c r="BL2" i="1"/>
  <c r="W16" i="1" l="1"/>
  <c r="W15" i="1"/>
  <c r="BI3" i="1"/>
  <c r="BH15" i="1"/>
  <c r="BM2" i="1"/>
  <c r="X15" i="1" l="1"/>
  <c r="X16" i="1"/>
  <c r="BJ3" i="1"/>
  <c r="BI15" i="1"/>
  <c r="BN2" i="1"/>
  <c r="Y16" i="1" l="1"/>
  <c r="Y15" i="1"/>
  <c r="BK3" i="1"/>
  <c r="BJ15" i="1"/>
  <c r="BO2" i="1"/>
  <c r="Z16" i="1" l="1"/>
  <c r="Z15" i="1"/>
  <c r="BL3" i="1"/>
  <c r="BK15" i="1"/>
  <c r="BP2" i="1"/>
  <c r="AA16" i="1" l="1"/>
  <c r="AA15" i="1"/>
  <c r="BM3" i="1"/>
  <c r="BL15" i="1"/>
  <c r="AB16" i="1" l="1"/>
  <c r="AB15" i="1"/>
  <c r="BN3" i="1"/>
  <c r="BM15" i="1"/>
  <c r="AC16" i="1" s="1"/>
  <c r="AC15" i="1" l="1"/>
  <c r="BO3" i="1"/>
  <c r="BN15" i="1"/>
  <c r="AD16" i="1" l="1"/>
  <c r="AD15" i="1"/>
  <c r="BP3" i="1"/>
  <c r="BO15" i="1"/>
  <c r="AE16" i="1" l="1"/>
  <c r="AE15" i="1"/>
  <c r="BQ3" i="1"/>
  <c r="BQ15" i="1" s="1"/>
  <c r="BP15" i="1"/>
  <c r="AG16" i="1" l="1"/>
  <c r="AG15" i="1"/>
  <c r="AF16" i="1"/>
  <c r="AF15" i="1"/>
</calcChain>
</file>

<file path=xl/sharedStrings.xml><?xml version="1.0" encoding="utf-8"?>
<sst xmlns="http://schemas.openxmlformats.org/spreadsheetml/2006/main" count="98" uniqueCount="86">
  <si>
    <t>Columbia Gorge Community College</t>
  </si>
  <si>
    <t>Hours</t>
  </si>
  <si>
    <t>Sick Leave Self</t>
  </si>
  <si>
    <t>Sick Leave Family</t>
  </si>
  <si>
    <t>Employee Signature</t>
  </si>
  <si>
    <t>Date</t>
  </si>
  <si>
    <t>Approval Signature</t>
  </si>
  <si>
    <t>Record Leave Hours</t>
  </si>
  <si>
    <t>Classified</t>
  </si>
  <si>
    <t>Confidential</t>
  </si>
  <si>
    <t>I hereby certify my work and leave record to be true and correct.</t>
  </si>
  <si>
    <t>400 E Scenic Drive, The Dalles OR 97058</t>
  </si>
  <si>
    <t>TIME &amp; ATTENDANCE RECORD</t>
  </si>
  <si>
    <t>Full-time</t>
  </si>
  <si>
    <t>Part-time</t>
  </si>
  <si>
    <t xml:space="preserve">1.  Please complete all applicable sections.  (In blue ink if hand written). </t>
  </si>
  <si>
    <t>Bereavement Leave</t>
  </si>
  <si>
    <t>Notes: (Describe any absences or leaves)</t>
  </si>
  <si>
    <t>(Select One)</t>
  </si>
  <si>
    <t>Pay Period:</t>
  </si>
  <si>
    <t>Pay Group:</t>
  </si>
  <si>
    <t>Faculty</t>
  </si>
  <si>
    <t>Management</t>
  </si>
  <si>
    <t>Professional Staff</t>
  </si>
  <si>
    <t>FT/PT:</t>
  </si>
  <si>
    <t>Record hours worked by Project Name/Account Number.  Example:  100-50-521-00-6107 OR MTH60</t>
  </si>
  <si>
    <t>Subtotal Hours Worked</t>
  </si>
  <si>
    <t>Name (Last, First):</t>
  </si>
  <si>
    <t>Record time in 15 minute increments.  Round to the nearest quarter hour after each 7 minutes worked.  For example, John worked 8 minutes he would round to 15 minutes.  Time is recorded as a decimal.  15=.25, 30=.5, 45=.75</t>
  </si>
  <si>
    <t>Total Earn</t>
  </si>
  <si>
    <t>Total Leave</t>
  </si>
  <si>
    <t>Subtotal Leave Hours</t>
  </si>
  <si>
    <t>Payroll 541.506.6153 or Fax 541.506.6152</t>
  </si>
  <si>
    <t>Committee</t>
  </si>
  <si>
    <t>Conference</t>
  </si>
  <si>
    <t>Lab</t>
  </si>
  <si>
    <t>Lecture</t>
  </si>
  <si>
    <t>Meeting</t>
  </si>
  <si>
    <t>Special Projects</t>
  </si>
  <si>
    <t>Tutor</t>
  </si>
  <si>
    <t>Adult Cont Ed 171</t>
  </si>
  <si>
    <t>Arts&amp;Humanities 101</t>
  </si>
  <si>
    <t>Bus Admin 102</t>
  </si>
  <si>
    <t>CNA/CMA 141</t>
  </si>
  <si>
    <t>Computer Office 121</t>
  </si>
  <si>
    <t>Computer Sci 122</t>
  </si>
  <si>
    <t>Distance Learning 203</t>
  </si>
  <si>
    <t>Early College 110</t>
  </si>
  <si>
    <t>Emerg Med Tech 125</t>
  </si>
  <si>
    <t>ESOL 162</t>
  </si>
  <si>
    <t>First Aid CPR 109</t>
  </si>
  <si>
    <t>Health Safety 117</t>
  </si>
  <si>
    <t>Health Wellness 105</t>
  </si>
  <si>
    <t>Math 106</t>
  </si>
  <si>
    <t>Med Assist 131</t>
  </si>
  <si>
    <t>Med Terminology 133</t>
  </si>
  <si>
    <t>Nursing 127</t>
  </si>
  <si>
    <t>Other Pro Tech 128</t>
  </si>
  <si>
    <t>OER 267</t>
  </si>
  <si>
    <t>Post Secondary 163</t>
  </si>
  <si>
    <t>Pre College 161</t>
  </si>
  <si>
    <t>Pre College Math 129</t>
  </si>
  <si>
    <t>RET 130</t>
  </si>
  <si>
    <t>Science 107</t>
  </si>
  <si>
    <t>Soc Science 108</t>
  </si>
  <si>
    <t>Writing 111</t>
  </si>
  <si>
    <t>Project Name</t>
  </si>
  <si>
    <t>Department</t>
  </si>
  <si>
    <t>Health and Safety 172</t>
  </si>
  <si>
    <t>Jun 16 - Jul 15, 2017</t>
  </si>
  <si>
    <t>Jul 16 - Aug 15, 2017</t>
  </si>
  <si>
    <t>Aug 16 - Sep 15, 2017</t>
  </si>
  <si>
    <t>Sep 16 - Oct 15, 2017</t>
  </si>
  <si>
    <t>Oct 16 - Nov 15, 2017</t>
  </si>
  <si>
    <t>Nov 16 - Dec 15, 2017</t>
  </si>
  <si>
    <t>Dec 16 - Jan 15, 2018</t>
  </si>
  <si>
    <t>Jan 16 - Feb 15, 2018</t>
  </si>
  <si>
    <t>Feb 16 - Mar 15, 2018</t>
  </si>
  <si>
    <t>Mar 16 - Apr 15, 2018</t>
  </si>
  <si>
    <t>Apr 16 - May 15, 2018</t>
  </si>
  <si>
    <t>May 16 - Jun 15, 2018</t>
  </si>
  <si>
    <t>Lec/Lab</t>
  </si>
  <si>
    <t>2.  Record hours worked by project for level of effort tracking.</t>
  </si>
  <si>
    <t>3.  Record leave hours for each business or contract day.</t>
  </si>
  <si>
    <t>4.  Sign and forward time card to supervisor for signature.</t>
  </si>
  <si>
    <t>5.  Time cards are due to Payroll &amp; Benefits by the 17th of each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</si>
</sst>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PT Sans Caption"/>
      <family val="2"/>
    </font>
    <font>
      <sz val="10"/>
      <name val="PT Sans Caption"/>
      <family val="2"/>
    </font>
    <font>
      <b/>
      <sz val="10"/>
      <name val="PT Sans Caption"/>
      <family val="2"/>
    </font>
    <font>
      <b/>
      <i/>
      <sz val="10"/>
      <name val="PT Sans Caption"/>
      <family val="2"/>
    </font>
    <font>
      <i/>
      <sz val="10"/>
      <name val="PT Sans Caption"/>
      <family val="2"/>
    </font>
    <font>
      <sz val="8"/>
      <name val="PT Sans Caption"/>
      <family val="2"/>
    </font>
    <font>
      <sz val="11"/>
      <name val="PT Sans Caption"/>
      <family val="2"/>
    </font>
    <font>
      <b/>
      <sz val="14"/>
      <name val="PT Sans Caption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3" fillId="0" borderId="0" xfId="0" quotePrefix="1" applyFont="1" applyBorder="1"/>
    <xf numFmtId="0" fontId="2" fillId="0" borderId="0" xfId="0" applyFont="1" applyBorder="1" applyAlignment="1">
      <alignment horizontal="left"/>
    </xf>
    <xf numFmtId="0" fontId="4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/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3" fillId="0" borderId="0" xfId="0" quotePrefix="1" applyFont="1"/>
    <xf numFmtId="0" fontId="3" fillId="0" borderId="0" xfId="0" applyFont="1" applyBorder="1" applyAlignment="1"/>
    <xf numFmtId="14" fontId="3" fillId="0" borderId="0" xfId="0" applyNumberFormat="1" applyFont="1"/>
    <xf numFmtId="0" fontId="3" fillId="0" borderId="0" xfId="0" applyNumberFormat="1" applyFont="1"/>
    <xf numFmtId="14" fontId="3" fillId="0" borderId="0" xfId="1" applyNumberFormat="1" applyFont="1"/>
    <xf numFmtId="0" fontId="4" fillId="0" borderId="0" xfId="0" applyNumberFormat="1" applyFont="1" applyBorder="1" applyAlignment="1">
      <alignment horizontal="center"/>
    </xf>
    <xf numFmtId="0" fontId="3" fillId="0" borderId="0" xfId="0" applyNumberFormat="1" applyFont="1" applyBorder="1"/>
    <xf numFmtId="0" fontId="3" fillId="0" borderId="7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6" fillId="0" borderId="0" xfId="0" applyFont="1" applyBorder="1"/>
    <xf numFmtId="0" fontId="8" fillId="0" borderId="0" xfId="0" applyFont="1" applyBorder="1" applyAlignment="1" applyProtection="1">
      <alignment horizontal="left"/>
      <protection locked="0"/>
    </xf>
    <xf numFmtId="0" fontId="3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3" fillId="0" borderId="2" xfId="0" applyFont="1" applyBorder="1" applyAlignment="1" applyProtection="1">
      <alignment wrapText="1"/>
      <protection locked="0"/>
    </xf>
    <xf numFmtId="0" fontId="4" fillId="0" borderId="20" xfId="0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wrapText="1"/>
      <protection locked="0"/>
    </xf>
    <xf numFmtId="0" fontId="4" fillId="0" borderId="13" xfId="0" applyFont="1" applyBorder="1"/>
    <xf numFmtId="0" fontId="3" fillId="0" borderId="0" xfId="0" applyNumberFormat="1" applyFont="1" applyFill="1"/>
    <xf numFmtId="0" fontId="3" fillId="0" borderId="9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Border="1"/>
    <xf numFmtId="0" fontId="3" fillId="0" borderId="4" xfId="0" applyFont="1" applyBorder="1" applyAlignment="1">
      <alignment horizontal="left"/>
    </xf>
    <xf numFmtId="0" fontId="3" fillId="0" borderId="0" xfId="0" applyFont="1"/>
    <xf numFmtId="0" fontId="7" fillId="0" borderId="0" xfId="0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8" fillId="0" borderId="4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96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388620</xdr:colOff>
      <xdr:row>0</xdr:row>
      <xdr:rowOff>30480</xdr:rowOff>
    </xdr:from>
    <xdr:to>
      <xdr:col>33</xdr:col>
      <xdr:colOff>289560</xdr:colOff>
      <xdr:row>8</xdr:row>
      <xdr:rowOff>152877</xdr:rowOff>
    </xdr:to>
    <xdr:pic>
      <xdr:nvPicPr>
        <xdr:cNvPr id="1148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9120" y="30480"/>
          <a:ext cx="1844040" cy="1684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zoomScale="80" zoomScaleNormal="80" zoomScaleSheetLayoutView="80" workbookViewId="0">
      <selection activeCell="C7" sqref="C7:I7"/>
    </sheetView>
  </sheetViews>
  <sheetFormatPr defaultColWidth="9.140625" defaultRowHeight="12.75" customHeight="1" x14ac:dyDescent="0.25"/>
  <cols>
    <col min="1" max="1" width="22.140625" style="1" customWidth="1"/>
    <col min="2" max="2" width="25" style="1" customWidth="1"/>
    <col min="3" max="33" width="5.7109375" style="1" customWidth="1"/>
    <col min="34" max="34" width="7.28515625" style="1" customWidth="1"/>
    <col min="35" max="35" width="5.85546875" style="1" hidden="1" customWidth="1"/>
    <col min="36" max="36" width="14.28515625" style="1" hidden="1" customWidth="1"/>
    <col min="37" max="37" width="17" style="1" hidden="1" customWidth="1"/>
    <col min="38" max="38" width="21.140625" style="1" hidden="1" customWidth="1"/>
    <col min="39" max="39" width="15.85546875" style="1" hidden="1" customWidth="1"/>
    <col min="40" max="40" width="11.42578125" style="24" hidden="1" customWidth="1"/>
    <col min="41" max="54" width="11.42578125" style="21" hidden="1" customWidth="1"/>
    <col min="55" max="63" width="10.28515625" style="21" hidden="1" customWidth="1"/>
    <col min="64" max="69" width="11.42578125" style="21" hidden="1" customWidth="1"/>
    <col min="70" max="70" width="10.28515625" style="1" customWidth="1"/>
    <col min="71" max="71" width="9.140625" style="1" customWidth="1"/>
    <col min="72" max="16384" width="9.140625" style="1"/>
  </cols>
  <sheetData>
    <row r="1" spans="1:70" ht="18.75" x14ac:dyDescent="0.3">
      <c r="A1" s="66" t="s">
        <v>12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3"/>
      <c r="AJ1" s="1" t="s">
        <v>18</v>
      </c>
      <c r="AK1" s="1" t="s">
        <v>18</v>
      </c>
      <c r="AL1" s="1" t="s">
        <v>18</v>
      </c>
      <c r="AN1" s="21"/>
    </row>
    <row r="2" spans="1:70" ht="12.75" customHeight="1" x14ac:dyDescent="0.25">
      <c r="A2" s="49" t="s">
        <v>0</v>
      </c>
      <c r="B2" s="49"/>
      <c r="C2" s="49"/>
      <c r="D2" s="49"/>
      <c r="E2" s="49"/>
      <c r="F2" s="49"/>
      <c r="Q2" s="2"/>
      <c r="T2" s="2"/>
      <c r="AE2" s="3"/>
      <c r="AF2" s="3"/>
      <c r="AG2" s="3"/>
      <c r="AH2" s="3"/>
      <c r="AJ2" s="1" t="s">
        <v>13</v>
      </c>
      <c r="AK2" s="3" t="s">
        <v>8</v>
      </c>
      <c r="AL2" s="1" t="s">
        <v>69</v>
      </c>
      <c r="AM2" s="21">
        <f>+IF($C$10=AL2,DATE(2017,6,16),0)</f>
        <v>0</v>
      </c>
      <c r="AN2" s="21">
        <f t="shared" ref="AN2:BP2" si="0">IF($AM2=0,0,AM2+1)</f>
        <v>0</v>
      </c>
      <c r="AO2" s="21">
        <f t="shared" si="0"/>
        <v>0</v>
      </c>
      <c r="AP2" s="21">
        <f t="shared" si="0"/>
        <v>0</v>
      </c>
      <c r="AQ2" s="21">
        <f t="shared" si="0"/>
        <v>0</v>
      </c>
      <c r="AR2" s="21">
        <f t="shared" si="0"/>
        <v>0</v>
      </c>
      <c r="AS2" s="21">
        <f t="shared" si="0"/>
        <v>0</v>
      </c>
      <c r="AT2" s="21">
        <f t="shared" si="0"/>
        <v>0</v>
      </c>
      <c r="AU2" s="21">
        <f t="shared" si="0"/>
        <v>0</v>
      </c>
      <c r="AV2" s="21">
        <f t="shared" si="0"/>
        <v>0</v>
      </c>
      <c r="AW2" s="21">
        <f t="shared" si="0"/>
        <v>0</v>
      </c>
      <c r="AX2" s="21">
        <f t="shared" si="0"/>
        <v>0</v>
      </c>
      <c r="AY2" s="21">
        <f t="shared" si="0"/>
        <v>0</v>
      </c>
      <c r="AZ2" s="21">
        <f t="shared" si="0"/>
        <v>0</v>
      </c>
      <c r="BA2" s="21">
        <f t="shared" si="0"/>
        <v>0</v>
      </c>
      <c r="BB2" s="21">
        <f t="shared" si="0"/>
        <v>0</v>
      </c>
      <c r="BC2" s="21">
        <f t="shared" si="0"/>
        <v>0</v>
      </c>
      <c r="BD2" s="21">
        <f t="shared" si="0"/>
        <v>0</v>
      </c>
      <c r="BE2" s="40">
        <f t="shared" si="0"/>
        <v>0</v>
      </c>
      <c r="BF2" s="21">
        <f t="shared" si="0"/>
        <v>0</v>
      </c>
      <c r="BG2" s="21">
        <f t="shared" si="0"/>
        <v>0</v>
      </c>
      <c r="BH2" s="21">
        <f t="shared" si="0"/>
        <v>0</v>
      </c>
      <c r="BI2" s="21">
        <f t="shared" si="0"/>
        <v>0</v>
      </c>
      <c r="BJ2" s="21">
        <f t="shared" si="0"/>
        <v>0</v>
      </c>
      <c r="BK2" s="21">
        <f t="shared" si="0"/>
        <v>0</v>
      </c>
      <c r="BL2" s="21">
        <f t="shared" si="0"/>
        <v>0</v>
      </c>
      <c r="BM2" s="21">
        <f t="shared" si="0"/>
        <v>0</v>
      </c>
      <c r="BN2" s="21">
        <f t="shared" si="0"/>
        <v>0</v>
      </c>
      <c r="BO2" s="21">
        <f t="shared" si="0"/>
        <v>0</v>
      </c>
      <c r="BP2" s="21">
        <f t="shared" si="0"/>
        <v>0</v>
      </c>
      <c r="BQ2" s="21">
        <v>0</v>
      </c>
    </row>
    <row r="3" spans="1:70" ht="12.75" customHeight="1" x14ac:dyDescent="0.25">
      <c r="A3" s="50" t="s">
        <v>11</v>
      </c>
      <c r="B3" s="50"/>
      <c r="C3" s="50"/>
      <c r="D3" s="50"/>
      <c r="E3" s="50"/>
      <c r="F3" s="50"/>
      <c r="H3" s="4"/>
      <c r="M3" s="4"/>
      <c r="O3" s="4"/>
      <c r="P3" s="4"/>
      <c r="AJ3" s="3" t="s">
        <v>14</v>
      </c>
      <c r="AK3" s="3" t="s">
        <v>9</v>
      </c>
      <c r="AL3" s="1" t="s">
        <v>70</v>
      </c>
      <c r="AM3" s="21">
        <f>+IF($C$10=AL3,DATE(2017,7,16),0)</f>
        <v>0</v>
      </c>
      <c r="AN3" s="21">
        <f t="shared" ref="AN3:BQ3" si="1">IF($AM3=0,0,AM3+1)</f>
        <v>0</v>
      </c>
      <c r="AO3" s="21">
        <f t="shared" si="1"/>
        <v>0</v>
      </c>
      <c r="AP3" s="21">
        <f t="shared" si="1"/>
        <v>0</v>
      </c>
      <c r="AQ3" s="21">
        <f t="shared" si="1"/>
        <v>0</v>
      </c>
      <c r="AR3" s="21">
        <f t="shared" si="1"/>
        <v>0</v>
      </c>
      <c r="AS3" s="21">
        <f t="shared" si="1"/>
        <v>0</v>
      </c>
      <c r="AT3" s="21">
        <f t="shared" si="1"/>
        <v>0</v>
      </c>
      <c r="AU3" s="21">
        <f t="shared" si="1"/>
        <v>0</v>
      </c>
      <c r="AV3" s="21">
        <f t="shared" si="1"/>
        <v>0</v>
      </c>
      <c r="AW3" s="21">
        <f t="shared" si="1"/>
        <v>0</v>
      </c>
      <c r="AX3" s="21">
        <f t="shared" si="1"/>
        <v>0</v>
      </c>
      <c r="AY3" s="21">
        <f t="shared" si="1"/>
        <v>0</v>
      </c>
      <c r="AZ3" s="21">
        <f t="shared" si="1"/>
        <v>0</v>
      </c>
      <c r="BA3" s="21">
        <f t="shared" si="1"/>
        <v>0</v>
      </c>
      <c r="BB3" s="21">
        <f t="shared" si="1"/>
        <v>0</v>
      </c>
      <c r="BC3" s="21">
        <f t="shared" si="1"/>
        <v>0</v>
      </c>
      <c r="BD3" s="21">
        <f t="shared" si="1"/>
        <v>0</v>
      </c>
      <c r="BE3" s="21">
        <f t="shared" si="1"/>
        <v>0</v>
      </c>
      <c r="BF3" s="21">
        <f t="shared" si="1"/>
        <v>0</v>
      </c>
      <c r="BG3" s="21">
        <f t="shared" si="1"/>
        <v>0</v>
      </c>
      <c r="BH3" s="21">
        <f t="shared" si="1"/>
        <v>0</v>
      </c>
      <c r="BI3" s="21">
        <f t="shared" si="1"/>
        <v>0</v>
      </c>
      <c r="BJ3" s="21">
        <f t="shared" si="1"/>
        <v>0</v>
      </c>
      <c r="BK3" s="21">
        <f t="shared" si="1"/>
        <v>0</v>
      </c>
      <c r="BL3" s="21">
        <f t="shared" si="1"/>
        <v>0</v>
      </c>
      <c r="BM3" s="21">
        <f t="shared" si="1"/>
        <v>0</v>
      </c>
      <c r="BN3" s="21">
        <f t="shared" si="1"/>
        <v>0</v>
      </c>
      <c r="BO3" s="21">
        <f t="shared" si="1"/>
        <v>0</v>
      </c>
      <c r="BP3" s="21">
        <f t="shared" si="1"/>
        <v>0</v>
      </c>
      <c r="BQ3" s="21">
        <f t="shared" si="1"/>
        <v>0</v>
      </c>
    </row>
    <row r="4" spans="1:70" ht="12.75" customHeight="1" x14ac:dyDescent="0.25">
      <c r="A4" s="50" t="s">
        <v>32</v>
      </c>
      <c r="B4" s="50"/>
      <c r="C4" s="50"/>
      <c r="D4" s="50"/>
      <c r="E4" s="50"/>
      <c r="F4" s="50"/>
      <c r="L4" s="5"/>
      <c r="M4" s="5"/>
      <c r="N4" s="5"/>
      <c r="P4" s="4"/>
      <c r="AI4" s="3"/>
      <c r="AJ4" s="3"/>
      <c r="AK4" s="3" t="s">
        <v>21</v>
      </c>
      <c r="AL4" s="1" t="s">
        <v>71</v>
      </c>
      <c r="AM4" s="21">
        <f>+IF($C$10=AL4,DATE(2017,8,16),0)</f>
        <v>0</v>
      </c>
      <c r="AN4" s="21">
        <f t="shared" ref="AN4:BQ4" si="2">IF($AM4=0,0,AM4+1)</f>
        <v>0</v>
      </c>
      <c r="AO4" s="21">
        <f t="shared" si="2"/>
        <v>0</v>
      </c>
      <c r="AP4" s="21">
        <f t="shared" si="2"/>
        <v>0</v>
      </c>
      <c r="AQ4" s="21">
        <f t="shared" si="2"/>
        <v>0</v>
      </c>
      <c r="AR4" s="21">
        <f t="shared" si="2"/>
        <v>0</v>
      </c>
      <c r="AS4" s="21">
        <f t="shared" si="2"/>
        <v>0</v>
      </c>
      <c r="AT4" s="21">
        <f t="shared" si="2"/>
        <v>0</v>
      </c>
      <c r="AU4" s="21">
        <f t="shared" si="2"/>
        <v>0</v>
      </c>
      <c r="AV4" s="21">
        <f t="shared" si="2"/>
        <v>0</v>
      </c>
      <c r="AW4" s="21">
        <f t="shared" si="2"/>
        <v>0</v>
      </c>
      <c r="AX4" s="21">
        <f t="shared" si="2"/>
        <v>0</v>
      </c>
      <c r="AY4" s="21">
        <f t="shared" si="2"/>
        <v>0</v>
      </c>
      <c r="AZ4" s="21">
        <f t="shared" si="2"/>
        <v>0</v>
      </c>
      <c r="BA4" s="21">
        <f t="shared" si="2"/>
        <v>0</v>
      </c>
      <c r="BB4" s="21">
        <f t="shared" si="2"/>
        <v>0</v>
      </c>
      <c r="BC4" s="21">
        <f t="shared" si="2"/>
        <v>0</v>
      </c>
      <c r="BD4" s="21">
        <f t="shared" si="2"/>
        <v>0</v>
      </c>
      <c r="BE4" s="21">
        <f t="shared" si="2"/>
        <v>0</v>
      </c>
      <c r="BF4" s="21">
        <f t="shared" si="2"/>
        <v>0</v>
      </c>
      <c r="BG4" s="21">
        <f t="shared" si="2"/>
        <v>0</v>
      </c>
      <c r="BH4" s="21">
        <f t="shared" si="2"/>
        <v>0</v>
      </c>
      <c r="BI4" s="21">
        <f t="shared" si="2"/>
        <v>0</v>
      </c>
      <c r="BJ4" s="21">
        <f t="shared" si="2"/>
        <v>0</v>
      </c>
      <c r="BK4" s="21">
        <f t="shared" si="2"/>
        <v>0</v>
      </c>
      <c r="BL4" s="21">
        <f t="shared" si="2"/>
        <v>0</v>
      </c>
      <c r="BM4" s="21">
        <f t="shared" si="2"/>
        <v>0</v>
      </c>
      <c r="BN4" s="21">
        <f t="shared" si="2"/>
        <v>0</v>
      </c>
      <c r="BO4" s="21">
        <f t="shared" si="2"/>
        <v>0</v>
      </c>
      <c r="BP4" s="21">
        <f t="shared" si="2"/>
        <v>0</v>
      </c>
      <c r="BQ4" s="21">
        <f t="shared" si="2"/>
        <v>0</v>
      </c>
    </row>
    <row r="5" spans="1:70" ht="12.75" customHeight="1" x14ac:dyDescent="0.25"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7"/>
      <c r="AK5" s="3" t="s">
        <v>22</v>
      </c>
      <c r="AL5" s="1" t="s">
        <v>72</v>
      </c>
      <c r="AM5" s="21">
        <f>+IF($C$10=AL5,DATE(2017,9,16),0)</f>
        <v>0</v>
      </c>
      <c r="AN5" s="21">
        <f t="shared" ref="AN5:BP5" si="3">IF($AM5=0,0,AM5+1)</f>
        <v>0</v>
      </c>
      <c r="AO5" s="21">
        <f t="shared" si="3"/>
        <v>0</v>
      </c>
      <c r="AP5" s="21">
        <f t="shared" si="3"/>
        <v>0</v>
      </c>
      <c r="AQ5" s="21">
        <f t="shared" si="3"/>
        <v>0</v>
      </c>
      <c r="AR5" s="21">
        <f t="shared" si="3"/>
        <v>0</v>
      </c>
      <c r="AS5" s="21">
        <f t="shared" si="3"/>
        <v>0</v>
      </c>
      <c r="AT5" s="21">
        <f t="shared" si="3"/>
        <v>0</v>
      </c>
      <c r="AU5" s="21">
        <f t="shared" si="3"/>
        <v>0</v>
      </c>
      <c r="AV5" s="21">
        <f t="shared" si="3"/>
        <v>0</v>
      </c>
      <c r="AW5" s="21">
        <f t="shared" si="3"/>
        <v>0</v>
      </c>
      <c r="AX5" s="21">
        <f t="shared" si="3"/>
        <v>0</v>
      </c>
      <c r="AY5" s="21">
        <f t="shared" si="3"/>
        <v>0</v>
      </c>
      <c r="AZ5" s="21">
        <f t="shared" si="3"/>
        <v>0</v>
      </c>
      <c r="BA5" s="21">
        <f t="shared" si="3"/>
        <v>0</v>
      </c>
      <c r="BB5" s="21">
        <f t="shared" si="3"/>
        <v>0</v>
      </c>
      <c r="BC5" s="21">
        <f t="shared" si="3"/>
        <v>0</v>
      </c>
      <c r="BD5" s="21">
        <f t="shared" si="3"/>
        <v>0</v>
      </c>
      <c r="BE5" s="21">
        <f t="shared" si="3"/>
        <v>0</v>
      </c>
      <c r="BF5" s="21">
        <f t="shared" si="3"/>
        <v>0</v>
      </c>
      <c r="BG5" s="21">
        <f t="shared" si="3"/>
        <v>0</v>
      </c>
      <c r="BH5" s="21">
        <f t="shared" si="3"/>
        <v>0</v>
      </c>
      <c r="BI5" s="21">
        <f t="shared" si="3"/>
        <v>0</v>
      </c>
      <c r="BJ5" s="21">
        <f t="shared" si="3"/>
        <v>0</v>
      </c>
      <c r="BK5" s="21">
        <f t="shared" si="3"/>
        <v>0</v>
      </c>
      <c r="BL5" s="21">
        <f t="shared" si="3"/>
        <v>0</v>
      </c>
      <c r="BM5" s="21">
        <f t="shared" si="3"/>
        <v>0</v>
      </c>
      <c r="BN5" s="21">
        <f t="shared" si="3"/>
        <v>0</v>
      </c>
      <c r="BO5" s="21">
        <f t="shared" si="3"/>
        <v>0</v>
      </c>
      <c r="BP5" s="21">
        <f t="shared" si="3"/>
        <v>0</v>
      </c>
      <c r="BQ5" s="21">
        <v>0</v>
      </c>
    </row>
    <row r="6" spans="1:70" ht="12.75" customHeight="1" x14ac:dyDescent="0.25">
      <c r="A6" s="6"/>
      <c r="B6" s="6"/>
      <c r="C6" s="52"/>
      <c r="D6" s="52"/>
      <c r="E6" s="52"/>
      <c r="F6" s="52"/>
      <c r="G6" s="52"/>
      <c r="H6" s="52"/>
      <c r="I6" s="52"/>
      <c r="J6" s="3"/>
      <c r="K6" s="3"/>
      <c r="L6" s="3"/>
      <c r="M6" s="3"/>
      <c r="O6" s="3"/>
      <c r="P6" s="3"/>
      <c r="Q6" s="3"/>
      <c r="R6" s="53"/>
      <c r="S6" s="53"/>
      <c r="T6" s="53"/>
      <c r="U6" s="3"/>
      <c r="V6" s="3"/>
      <c r="W6" s="3"/>
      <c r="X6" s="3"/>
      <c r="Y6" s="3"/>
      <c r="Z6" s="3"/>
      <c r="AA6" s="7"/>
      <c r="AB6" s="3"/>
      <c r="AC6" s="3"/>
      <c r="AD6" s="3"/>
      <c r="AE6" s="3"/>
      <c r="AF6" s="3"/>
      <c r="AH6" s="7"/>
      <c r="AI6" s="7"/>
      <c r="AK6" s="3" t="s">
        <v>23</v>
      </c>
      <c r="AL6" s="1" t="s">
        <v>73</v>
      </c>
      <c r="AM6" s="21">
        <f>+IF($C$10=AL6,DATE(2017,10,16),0)</f>
        <v>0</v>
      </c>
      <c r="AN6" s="21">
        <f t="shared" ref="AN6:BQ6" si="4">IF($AM6=0,0,AM6+1)</f>
        <v>0</v>
      </c>
      <c r="AO6" s="21">
        <f t="shared" si="4"/>
        <v>0</v>
      </c>
      <c r="AP6" s="21">
        <f t="shared" si="4"/>
        <v>0</v>
      </c>
      <c r="AQ6" s="21">
        <f t="shared" si="4"/>
        <v>0</v>
      </c>
      <c r="AR6" s="21">
        <f t="shared" si="4"/>
        <v>0</v>
      </c>
      <c r="AS6" s="21">
        <f t="shared" si="4"/>
        <v>0</v>
      </c>
      <c r="AT6" s="21">
        <f t="shared" si="4"/>
        <v>0</v>
      </c>
      <c r="AU6" s="21">
        <f t="shared" si="4"/>
        <v>0</v>
      </c>
      <c r="AV6" s="21">
        <f t="shared" si="4"/>
        <v>0</v>
      </c>
      <c r="AW6" s="21">
        <f t="shared" si="4"/>
        <v>0</v>
      </c>
      <c r="AX6" s="21">
        <f t="shared" si="4"/>
        <v>0</v>
      </c>
      <c r="AY6" s="21">
        <f t="shared" si="4"/>
        <v>0</v>
      </c>
      <c r="AZ6" s="21">
        <f t="shared" si="4"/>
        <v>0</v>
      </c>
      <c r="BA6" s="21">
        <f t="shared" si="4"/>
        <v>0</v>
      </c>
      <c r="BB6" s="21">
        <f t="shared" si="4"/>
        <v>0</v>
      </c>
      <c r="BC6" s="21">
        <f t="shared" si="4"/>
        <v>0</v>
      </c>
      <c r="BD6" s="21">
        <f t="shared" si="4"/>
        <v>0</v>
      </c>
      <c r="BE6" s="21">
        <f t="shared" si="4"/>
        <v>0</v>
      </c>
      <c r="BF6" s="21">
        <f t="shared" si="4"/>
        <v>0</v>
      </c>
      <c r="BG6" s="21">
        <f t="shared" si="4"/>
        <v>0</v>
      </c>
      <c r="BH6" s="21">
        <f t="shared" si="4"/>
        <v>0</v>
      </c>
      <c r="BI6" s="21">
        <f t="shared" si="4"/>
        <v>0</v>
      </c>
      <c r="BJ6" s="21">
        <f t="shared" si="4"/>
        <v>0</v>
      </c>
      <c r="BK6" s="21">
        <f t="shared" si="4"/>
        <v>0</v>
      </c>
      <c r="BL6" s="21">
        <f t="shared" si="4"/>
        <v>0</v>
      </c>
      <c r="BM6" s="21">
        <f t="shared" si="4"/>
        <v>0</v>
      </c>
      <c r="BN6" s="21">
        <f t="shared" si="4"/>
        <v>0</v>
      </c>
      <c r="BO6" s="21">
        <f t="shared" si="4"/>
        <v>0</v>
      </c>
      <c r="BP6" s="21">
        <f t="shared" si="4"/>
        <v>0</v>
      </c>
      <c r="BQ6" s="21">
        <f t="shared" si="4"/>
        <v>0</v>
      </c>
    </row>
    <row r="7" spans="1:70" ht="23.25" customHeight="1" x14ac:dyDescent="0.25">
      <c r="A7" s="8" t="s">
        <v>27</v>
      </c>
      <c r="B7" s="8"/>
      <c r="C7" s="51"/>
      <c r="D7" s="51"/>
      <c r="E7" s="51"/>
      <c r="F7" s="51"/>
      <c r="G7" s="51"/>
      <c r="H7" s="51"/>
      <c r="I7" s="51"/>
      <c r="J7" s="3"/>
      <c r="K7" s="3"/>
      <c r="L7" s="3"/>
      <c r="M7" s="3"/>
      <c r="O7" s="3"/>
      <c r="P7" s="3"/>
      <c r="Q7" s="3"/>
      <c r="R7" s="3"/>
      <c r="S7" s="3"/>
      <c r="T7" s="7"/>
      <c r="U7" s="3"/>
      <c r="V7" s="3"/>
      <c r="W7" s="3"/>
      <c r="X7" s="3"/>
      <c r="Y7" s="3"/>
      <c r="Z7" s="3"/>
      <c r="AA7" s="7"/>
      <c r="AB7" s="3"/>
      <c r="AC7" s="3"/>
      <c r="AD7" s="3"/>
      <c r="AE7" s="3"/>
      <c r="AF7" s="3"/>
      <c r="AH7" s="7"/>
      <c r="AI7" s="7"/>
      <c r="AJ7" s="3"/>
      <c r="AK7" s="3"/>
      <c r="AL7" s="1" t="s">
        <v>74</v>
      </c>
      <c r="AM7" s="21">
        <f>+IF($C$10=AL7,DATE(2017,11,16),0)</f>
        <v>0</v>
      </c>
      <c r="AN7" s="21">
        <f t="shared" ref="AN7:BP7" si="5">IF($AM7=0,0,AM7+1)</f>
        <v>0</v>
      </c>
      <c r="AO7" s="21">
        <f t="shared" si="5"/>
        <v>0</v>
      </c>
      <c r="AP7" s="21">
        <f t="shared" si="5"/>
        <v>0</v>
      </c>
      <c r="AQ7" s="21">
        <f t="shared" si="5"/>
        <v>0</v>
      </c>
      <c r="AR7" s="21">
        <f t="shared" si="5"/>
        <v>0</v>
      </c>
      <c r="AS7" s="21">
        <f t="shared" si="5"/>
        <v>0</v>
      </c>
      <c r="AT7" s="21">
        <f t="shared" si="5"/>
        <v>0</v>
      </c>
      <c r="AU7" s="21">
        <f t="shared" si="5"/>
        <v>0</v>
      </c>
      <c r="AV7" s="21">
        <f t="shared" si="5"/>
        <v>0</v>
      </c>
      <c r="AW7" s="21">
        <f t="shared" si="5"/>
        <v>0</v>
      </c>
      <c r="AX7" s="21">
        <f t="shared" si="5"/>
        <v>0</v>
      </c>
      <c r="AY7" s="21">
        <f t="shared" si="5"/>
        <v>0</v>
      </c>
      <c r="AZ7" s="21">
        <f t="shared" si="5"/>
        <v>0</v>
      </c>
      <c r="BA7" s="21">
        <f t="shared" si="5"/>
        <v>0</v>
      </c>
      <c r="BB7" s="21">
        <f t="shared" si="5"/>
        <v>0</v>
      </c>
      <c r="BC7" s="21">
        <f t="shared" si="5"/>
        <v>0</v>
      </c>
      <c r="BD7" s="21">
        <f t="shared" si="5"/>
        <v>0</v>
      </c>
      <c r="BE7" s="21">
        <f t="shared" si="5"/>
        <v>0</v>
      </c>
      <c r="BF7" s="21">
        <f t="shared" si="5"/>
        <v>0</v>
      </c>
      <c r="BG7" s="21">
        <f t="shared" si="5"/>
        <v>0</v>
      </c>
      <c r="BH7" s="21">
        <f t="shared" si="5"/>
        <v>0</v>
      </c>
      <c r="BI7" s="21">
        <f t="shared" si="5"/>
        <v>0</v>
      </c>
      <c r="BJ7" s="21">
        <f t="shared" si="5"/>
        <v>0</v>
      </c>
      <c r="BK7" s="21">
        <f t="shared" si="5"/>
        <v>0</v>
      </c>
      <c r="BL7" s="21">
        <f t="shared" si="5"/>
        <v>0</v>
      </c>
      <c r="BM7" s="21">
        <f t="shared" si="5"/>
        <v>0</v>
      </c>
      <c r="BN7" s="21">
        <f t="shared" si="5"/>
        <v>0</v>
      </c>
      <c r="BO7" s="21">
        <f t="shared" si="5"/>
        <v>0</v>
      </c>
      <c r="BP7" s="21">
        <f t="shared" si="5"/>
        <v>0</v>
      </c>
      <c r="BQ7" s="21">
        <v>0</v>
      </c>
    </row>
    <row r="8" spans="1:70" ht="20.25" customHeight="1" x14ac:dyDescent="0.25">
      <c r="A8" s="8" t="s">
        <v>24</v>
      </c>
      <c r="B8" s="8"/>
      <c r="C8" s="51" t="s">
        <v>14</v>
      </c>
      <c r="D8" s="51"/>
      <c r="E8" s="51"/>
      <c r="F8" s="51"/>
      <c r="G8" s="51"/>
      <c r="H8" s="51"/>
      <c r="I8" s="51"/>
      <c r="J8" s="3"/>
      <c r="K8" s="3"/>
      <c r="L8" s="3"/>
      <c r="M8" s="3"/>
      <c r="O8" s="3"/>
      <c r="P8" s="3"/>
      <c r="Q8" s="3"/>
      <c r="R8" s="3"/>
      <c r="S8" s="3"/>
      <c r="T8" s="7"/>
      <c r="U8" s="3"/>
      <c r="V8" s="3"/>
      <c r="W8" s="3"/>
      <c r="X8" s="3"/>
      <c r="Y8" s="3"/>
      <c r="Z8" s="3"/>
      <c r="AA8" s="7"/>
      <c r="AB8" s="3"/>
      <c r="AC8" s="3"/>
      <c r="AD8" s="3"/>
      <c r="AE8" s="3"/>
      <c r="AF8" s="3"/>
      <c r="AH8" s="7"/>
      <c r="AI8" s="7"/>
      <c r="AJ8" s="3"/>
      <c r="AK8" s="3"/>
      <c r="AL8" s="1" t="s">
        <v>75</v>
      </c>
      <c r="AM8" s="21">
        <f>+IF($C$10=AL8,DATE(2017,12,16),0)</f>
        <v>0</v>
      </c>
      <c r="AN8" s="21">
        <f t="shared" ref="AN8:BQ8" si="6">IF($AM8=0,0,AM8+1)</f>
        <v>0</v>
      </c>
      <c r="AO8" s="21">
        <f t="shared" si="6"/>
        <v>0</v>
      </c>
      <c r="AP8" s="21">
        <f t="shared" si="6"/>
        <v>0</v>
      </c>
      <c r="AQ8" s="21">
        <f t="shared" si="6"/>
        <v>0</v>
      </c>
      <c r="AR8" s="21">
        <f t="shared" si="6"/>
        <v>0</v>
      </c>
      <c r="AS8" s="21">
        <f t="shared" si="6"/>
        <v>0</v>
      </c>
      <c r="AT8" s="21">
        <f t="shared" si="6"/>
        <v>0</v>
      </c>
      <c r="AU8" s="21">
        <f t="shared" si="6"/>
        <v>0</v>
      </c>
      <c r="AV8" s="21">
        <f t="shared" si="6"/>
        <v>0</v>
      </c>
      <c r="AW8" s="21">
        <f t="shared" si="6"/>
        <v>0</v>
      </c>
      <c r="AX8" s="21">
        <f t="shared" si="6"/>
        <v>0</v>
      </c>
      <c r="AY8" s="21">
        <f t="shared" si="6"/>
        <v>0</v>
      </c>
      <c r="AZ8" s="21">
        <f t="shared" si="6"/>
        <v>0</v>
      </c>
      <c r="BA8" s="21">
        <f t="shared" si="6"/>
        <v>0</v>
      </c>
      <c r="BB8" s="21">
        <f t="shared" si="6"/>
        <v>0</v>
      </c>
      <c r="BC8" s="21">
        <f t="shared" si="6"/>
        <v>0</v>
      </c>
      <c r="BD8" s="21">
        <f t="shared" si="6"/>
        <v>0</v>
      </c>
      <c r="BE8" s="21">
        <f t="shared" si="6"/>
        <v>0</v>
      </c>
      <c r="BF8" s="21">
        <f t="shared" si="6"/>
        <v>0</v>
      </c>
      <c r="BG8" s="21">
        <f t="shared" si="6"/>
        <v>0</v>
      </c>
      <c r="BH8" s="21">
        <f t="shared" si="6"/>
        <v>0</v>
      </c>
      <c r="BI8" s="21">
        <f t="shared" si="6"/>
        <v>0</v>
      </c>
      <c r="BJ8" s="21">
        <f t="shared" si="6"/>
        <v>0</v>
      </c>
      <c r="BK8" s="21">
        <f t="shared" si="6"/>
        <v>0</v>
      </c>
      <c r="BL8" s="21">
        <f t="shared" si="6"/>
        <v>0</v>
      </c>
      <c r="BM8" s="21">
        <f t="shared" si="6"/>
        <v>0</v>
      </c>
      <c r="BN8" s="21">
        <f t="shared" si="6"/>
        <v>0</v>
      </c>
      <c r="BO8" s="21">
        <f t="shared" si="6"/>
        <v>0</v>
      </c>
      <c r="BP8" s="21">
        <f t="shared" si="6"/>
        <v>0</v>
      </c>
      <c r="BQ8" s="21">
        <f t="shared" si="6"/>
        <v>0</v>
      </c>
    </row>
    <row r="9" spans="1:70" ht="23.25" customHeight="1" x14ac:dyDescent="0.25">
      <c r="A9" s="8" t="s">
        <v>20</v>
      </c>
      <c r="B9" s="8"/>
      <c r="C9" s="64" t="s">
        <v>21</v>
      </c>
      <c r="D9" s="64"/>
      <c r="E9" s="64"/>
      <c r="F9" s="64"/>
      <c r="G9" s="64"/>
      <c r="H9" s="64"/>
      <c r="I9" s="64"/>
      <c r="J9" s="3"/>
      <c r="K9" s="3"/>
      <c r="L9" s="3"/>
      <c r="M9" s="3"/>
      <c r="O9" s="3"/>
      <c r="P9" s="3"/>
      <c r="Q9" s="3"/>
      <c r="R9" s="3"/>
      <c r="S9" s="3"/>
      <c r="T9" s="7"/>
      <c r="U9" s="3"/>
      <c r="V9" s="3"/>
      <c r="W9" s="3"/>
      <c r="X9" s="3"/>
      <c r="Y9" s="3"/>
      <c r="Z9" s="3"/>
      <c r="AA9" s="7"/>
      <c r="AB9" s="3"/>
      <c r="AC9" s="3"/>
      <c r="AD9" s="3"/>
      <c r="AE9" s="3"/>
      <c r="AF9" s="3"/>
      <c r="AH9" s="7"/>
      <c r="AI9" s="7"/>
      <c r="AL9" s="1" t="s">
        <v>76</v>
      </c>
      <c r="AM9" s="21">
        <f>+IF($C$10=AL9,DATE(2018,1,16),0)</f>
        <v>0</v>
      </c>
      <c r="AN9" s="21">
        <f t="shared" ref="AN9:BQ9" si="7">IF($AM9=0,0,AM9+1)</f>
        <v>0</v>
      </c>
      <c r="AO9" s="21">
        <f t="shared" si="7"/>
        <v>0</v>
      </c>
      <c r="AP9" s="21">
        <f t="shared" si="7"/>
        <v>0</v>
      </c>
      <c r="AQ9" s="21">
        <f t="shared" si="7"/>
        <v>0</v>
      </c>
      <c r="AR9" s="21">
        <f t="shared" si="7"/>
        <v>0</v>
      </c>
      <c r="AS9" s="21">
        <f t="shared" si="7"/>
        <v>0</v>
      </c>
      <c r="AT9" s="21">
        <f t="shared" si="7"/>
        <v>0</v>
      </c>
      <c r="AU9" s="21">
        <f t="shared" si="7"/>
        <v>0</v>
      </c>
      <c r="AV9" s="21">
        <f t="shared" si="7"/>
        <v>0</v>
      </c>
      <c r="AW9" s="21">
        <f t="shared" si="7"/>
        <v>0</v>
      </c>
      <c r="AX9" s="21">
        <f t="shared" si="7"/>
        <v>0</v>
      </c>
      <c r="AY9" s="21">
        <f t="shared" si="7"/>
        <v>0</v>
      </c>
      <c r="AZ9" s="21">
        <f t="shared" si="7"/>
        <v>0</v>
      </c>
      <c r="BA9" s="21">
        <f t="shared" si="7"/>
        <v>0</v>
      </c>
      <c r="BB9" s="21">
        <f t="shared" si="7"/>
        <v>0</v>
      </c>
      <c r="BC9" s="21">
        <f t="shared" si="7"/>
        <v>0</v>
      </c>
      <c r="BD9" s="21">
        <f t="shared" si="7"/>
        <v>0</v>
      </c>
      <c r="BE9" s="21">
        <f t="shared" si="7"/>
        <v>0</v>
      </c>
      <c r="BF9" s="21">
        <f t="shared" si="7"/>
        <v>0</v>
      </c>
      <c r="BG9" s="21">
        <f t="shared" si="7"/>
        <v>0</v>
      </c>
      <c r="BH9" s="21">
        <f t="shared" si="7"/>
        <v>0</v>
      </c>
      <c r="BI9" s="21">
        <f t="shared" si="7"/>
        <v>0</v>
      </c>
      <c r="BJ9" s="21">
        <f t="shared" si="7"/>
        <v>0</v>
      </c>
      <c r="BK9" s="21">
        <f t="shared" si="7"/>
        <v>0</v>
      </c>
      <c r="BL9" s="21">
        <f t="shared" si="7"/>
        <v>0</v>
      </c>
      <c r="BM9" s="21">
        <f t="shared" si="7"/>
        <v>0</v>
      </c>
      <c r="BN9" s="21">
        <f t="shared" si="7"/>
        <v>0</v>
      </c>
      <c r="BO9" s="21">
        <f t="shared" si="7"/>
        <v>0</v>
      </c>
      <c r="BP9" s="21">
        <f t="shared" si="7"/>
        <v>0</v>
      </c>
      <c r="BQ9" s="21">
        <f t="shared" si="7"/>
        <v>0</v>
      </c>
    </row>
    <row r="10" spans="1:70" ht="20.25" customHeight="1" x14ac:dyDescent="0.25">
      <c r="A10" s="8" t="s">
        <v>19</v>
      </c>
      <c r="B10" s="8"/>
      <c r="C10" s="51" t="s">
        <v>18</v>
      </c>
      <c r="D10" s="51"/>
      <c r="E10" s="51"/>
      <c r="F10" s="51"/>
      <c r="G10" s="51"/>
      <c r="H10" s="51"/>
      <c r="I10" s="51"/>
      <c r="J10" s="3"/>
      <c r="K10" s="3"/>
      <c r="L10" s="3"/>
      <c r="M10" s="3"/>
      <c r="N10" s="3"/>
      <c r="O10" s="3"/>
      <c r="P10" s="3"/>
      <c r="Q10" s="3"/>
      <c r="R10" s="3"/>
      <c r="S10" s="3"/>
      <c r="T10" s="7"/>
      <c r="U10" s="3"/>
      <c r="V10" s="3"/>
      <c r="W10" s="3"/>
      <c r="X10" s="3"/>
      <c r="Y10" s="3"/>
      <c r="Z10" s="3"/>
      <c r="AA10" s="7"/>
      <c r="AB10" s="3"/>
      <c r="AC10" s="3"/>
      <c r="AD10" s="3"/>
      <c r="AE10" s="3"/>
      <c r="AF10" s="3"/>
      <c r="AG10" s="3"/>
      <c r="AH10" s="7"/>
      <c r="AI10" s="7"/>
      <c r="AL10" s="1" t="s">
        <v>77</v>
      </c>
      <c r="AM10" s="21">
        <f>+IF($C$10=AL10,DATE(2018,2,16),0)</f>
        <v>0</v>
      </c>
      <c r="AN10" s="21">
        <f t="shared" ref="AN10:BN10" si="8">IF($AM10=0,0,AM10+1)</f>
        <v>0</v>
      </c>
      <c r="AO10" s="21">
        <f t="shared" si="8"/>
        <v>0</v>
      </c>
      <c r="AP10" s="21">
        <f t="shared" si="8"/>
        <v>0</v>
      </c>
      <c r="AQ10" s="21">
        <f t="shared" si="8"/>
        <v>0</v>
      </c>
      <c r="AR10" s="21">
        <f t="shared" si="8"/>
        <v>0</v>
      </c>
      <c r="AS10" s="21">
        <f t="shared" si="8"/>
        <v>0</v>
      </c>
      <c r="AT10" s="21">
        <f t="shared" si="8"/>
        <v>0</v>
      </c>
      <c r="AU10" s="21">
        <f t="shared" si="8"/>
        <v>0</v>
      </c>
      <c r="AV10" s="21">
        <f t="shared" si="8"/>
        <v>0</v>
      </c>
      <c r="AW10" s="21">
        <f t="shared" si="8"/>
        <v>0</v>
      </c>
      <c r="AX10" s="21">
        <f t="shared" si="8"/>
        <v>0</v>
      </c>
      <c r="AY10" s="21">
        <f t="shared" si="8"/>
        <v>0</v>
      </c>
      <c r="AZ10" s="21">
        <f t="shared" si="8"/>
        <v>0</v>
      </c>
      <c r="BA10" s="21">
        <f t="shared" si="8"/>
        <v>0</v>
      </c>
      <c r="BB10" s="21">
        <f t="shared" si="8"/>
        <v>0</v>
      </c>
      <c r="BC10" s="21">
        <f t="shared" si="8"/>
        <v>0</v>
      </c>
      <c r="BD10" s="21">
        <f t="shared" si="8"/>
        <v>0</v>
      </c>
      <c r="BE10" s="21">
        <f t="shared" si="8"/>
        <v>0</v>
      </c>
      <c r="BF10" s="21">
        <f t="shared" si="8"/>
        <v>0</v>
      </c>
      <c r="BG10" s="21">
        <f t="shared" si="8"/>
        <v>0</v>
      </c>
      <c r="BH10" s="21">
        <f t="shared" si="8"/>
        <v>0</v>
      </c>
      <c r="BI10" s="21">
        <f t="shared" si="8"/>
        <v>0</v>
      </c>
      <c r="BJ10" s="21">
        <f t="shared" si="8"/>
        <v>0</v>
      </c>
      <c r="BK10" s="21">
        <f t="shared" si="8"/>
        <v>0</v>
      </c>
      <c r="BL10" s="21">
        <f t="shared" si="8"/>
        <v>0</v>
      </c>
      <c r="BM10" s="21">
        <f t="shared" si="8"/>
        <v>0</v>
      </c>
      <c r="BN10" s="21">
        <f t="shared" si="8"/>
        <v>0</v>
      </c>
    </row>
    <row r="11" spans="1:70" ht="12.75" customHeight="1" x14ac:dyDescent="0.25">
      <c r="A11" s="8"/>
      <c r="B11" s="8"/>
      <c r="C11" s="29"/>
      <c r="D11" s="29"/>
      <c r="E11" s="29"/>
      <c r="F11" s="29"/>
      <c r="G11" s="29"/>
      <c r="H11" s="29"/>
      <c r="I11" s="29"/>
      <c r="J11" s="3"/>
      <c r="K11" s="3"/>
      <c r="L11" s="3"/>
      <c r="M11" s="3"/>
      <c r="N11" s="3"/>
      <c r="O11" s="3"/>
      <c r="P11" s="3"/>
      <c r="Q11" s="3"/>
      <c r="R11" s="3"/>
      <c r="S11" s="3"/>
      <c r="T11" s="7"/>
      <c r="U11" s="3"/>
      <c r="V11" s="3"/>
      <c r="W11" s="3"/>
      <c r="X11" s="3"/>
      <c r="Y11" s="3"/>
      <c r="Z11" s="3"/>
      <c r="AA11" s="7"/>
      <c r="AB11" s="3"/>
      <c r="AC11" s="3"/>
      <c r="AD11" s="3"/>
      <c r="AE11" s="3"/>
      <c r="AF11" s="3"/>
      <c r="AG11" s="3"/>
      <c r="AH11" s="7"/>
      <c r="AI11" s="7"/>
      <c r="AL11" s="1" t="s">
        <v>78</v>
      </c>
      <c r="AM11" s="21">
        <f>+IF($C$10=AL11,DATE(2018,3,16),0)</f>
        <v>0</v>
      </c>
      <c r="AN11" s="21">
        <f t="shared" ref="AN11:BN11" si="9">IF($AM11=0,0,AM11+1)</f>
        <v>0</v>
      </c>
      <c r="AO11" s="21">
        <f t="shared" si="9"/>
        <v>0</v>
      </c>
      <c r="AP11" s="21">
        <f t="shared" si="9"/>
        <v>0</v>
      </c>
      <c r="AQ11" s="21">
        <f t="shared" si="9"/>
        <v>0</v>
      </c>
      <c r="AR11" s="21">
        <f t="shared" si="9"/>
        <v>0</v>
      </c>
      <c r="AS11" s="21">
        <f t="shared" si="9"/>
        <v>0</v>
      </c>
      <c r="AT11" s="21">
        <f t="shared" si="9"/>
        <v>0</v>
      </c>
      <c r="AU11" s="21">
        <f t="shared" si="9"/>
        <v>0</v>
      </c>
      <c r="AV11" s="21">
        <f t="shared" si="9"/>
        <v>0</v>
      </c>
      <c r="AW11" s="21">
        <f t="shared" si="9"/>
        <v>0</v>
      </c>
      <c r="AX11" s="21">
        <f t="shared" si="9"/>
        <v>0</v>
      </c>
      <c r="AY11" s="21">
        <f t="shared" si="9"/>
        <v>0</v>
      </c>
      <c r="AZ11" s="21">
        <f t="shared" si="9"/>
        <v>0</v>
      </c>
      <c r="BA11" s="21">
        <f t="shared" si="9"/>
        <v>0</v>
      </c>
      <c r="BB11" s="21">
        <f t="shared" si="9"/>
        <v>0</v>
      </c>
      <c r="BC11" s="21">
        <f t="shared" si="9"/>
        <v>0</v>
      </c>
      <c r="BD11" s="21">
        <f t="shared" si="9"/>
        <v>0</v>
      </c>
      <c r="BE11" s="21">
        <f t="shared" si="9"/>
        <v>0</v>
      </c>
      <c r="BF11" s="21">
        <f t="shared" si="9"/>
        <v>0</v>
      </c>
      <c r="BG11" s="21">
        <f t="shared" si="9"/>
        <v>0</v>
      </c>
      <c r="BH11" s="21">
        <f t="shared" si="9"/>
        <v>0</v>
      </c>
      <c r="BI11" s="21">
        <f t="shared" si="9"/>
        <v>0</v>
      </c>
      <c r="BJ11" s="21">
        <f t="shared" si="9"/>
        <v>0</v>
      </c>
      <c r="BK11" s="21">
        <f t="shared" si="9"/>
        <v>0</v>
      </c>
      <c r="BL11" s="21">
        <f t="shared" si="9"/>
        <v>0</v>
      </c>
      <c r="BM11" s="21">
        <f t="shared" si="9"/>
        <v>0</v>
      </c>
      <c r="BN11" s="21">
        <f t="shared" si="9"/>
        <v>0</v>
      </c>
      <c r="BO11" s="21">
        <f t="shared" ref="BO11:BQ13" si="10">IF($AM11=0,0,BN11+1)</f>
        <v>0</v>
      </c>
      <c r="BP11" s="21">
        <f t="shared" si="10"/>
        <v>0</v>
      </c>
      <c r="BQ11" s="21">
        <f t="shared" si="10"/>
        <v>0</v>
      </c>
    </row>
    <row r="12" spans="1:70" ht="12.6" customHeight="1" x14ac:dyDescent="0.25">
      <c r="A12" s="70" t="s">
        <v>28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2"/>
      <c r="AI12" s="7"/>
      <c r="AL12" s="1" t="s">
        <v>79</v>
      </c>
      <c r="AM12" s="21">
        <f>+IF($C$10=AL12,DATE(2018,4,16),0)</f>
        <v>0</v>
      </c>
      <c r="AN12" s="21">
        <f t="shared" ref="AN12:BN12" si="11">IF($AM12=0,0,AM12+1)</f>
        <v>0</v>
      </c>
      <c r="AO12" s="21">
        <f t="shared" si="11"/>
        <v>0</v>
      </c>
      <c r="AP12" s="21">
        <f t="shared" si="11"/>
        <v>0</v>
      </c>
      <c r="AQ12" s="21">
        <f t="shared" si="11"/>
        <v>0</v>
      </c>
      <c r="AR12" s="21">
        <f t="shared" si="11"/>
        <v>0</v>
      </c>
      <c r="AS12" s="21">
        <f t="shared" si="11"/>
        <v>0</v>
      </c>
      <c r="AT12" s="21">
        <f t="shared" si="11"/>
        <v>0</v>
      </c>
      <c r="AU12" s="21">
        <f t="shared" si="11"/>
        <v>0</v>
      </c>
      <c r="AV12" s="21">
        <f t="shared" si="11"/>
        <v>0</v>
      </c>
      <c r="AW12" s="21">
        <f t="shared" si="11"/>
        <v>0</v>
      </c>
      <c r="AX12" s="21">
        <f t="shared" si="11"/>
        <v>0</v>
      </c>
      <c r="AY12" s="21">
        <f t="shared" si="11"/>
        <v>0</v>
      </c>
      <c r="AZ12" s="21">
        <f t="shared" si="11"/>
        <v>0</v>
      </c>
      <c r="BA12" s="21">
        <f t="shared" si="11"/>
        <v>0</v>
      </c>
      <c r="BB12" s="21">
        <f t="shared" si="11"/>
        <v>0</v>
      </c>
      <c r="BC12" s="21">
        <f t="shared" si="11"/>
        <v>0</v>
      </c>
      <c r="BD12" s="21">
        <f t="shared" si="11"/>
        <v>0</v>
      </c>
      <c r="BE12" s="21">
        <f t="shared" si="11"/>
        <v>0</v>
      </c>
      <c r="BF12" s="21">
        <f t="shared" si="11"/>
        <v>0</v>
      </c>
      <c r="BG12" s="21">
        <f t="shared" si="11"/>
        <v>0</v>
      </c>
      <c r="BH12" s="21">
        <f t="shared" si="11"/>
        <v>0</v>
      </c>
      <c r="BI12" s="21">
        <f t="shared" si="11"/>
        <v>0</v>
      </c>
      <c r="BJ12" s="21">
        <f t="shared" si="11"/>
        <v>0</v>
      </c>
      <c r="BK12" s="21">
        <f t="shared" si="11"/>
        <v>0</v>
      </c>
      <c r="BL12" s="21">
        <f t="shared" si="11"/>
        <v>0</v>
      </c>
      <c r="BM12" s="21">
        <f t="shared" si="11"/>
        <v>0</v>
      </c>
      <c r="BN12" s="21">
        <f t="shared" si="11"/>
        <v>0</v>
      </c>
      <c r="BO12" s="21">
        <f t="shared" si="10"/>
        <v>0</v>
      </c>
      <c r="BP12" s="21">
        <f t="shared" si="10"/>
        <v>0</v>
      </c>
      <c r="BQ12" s="21">
        <v>0</v>
      </c>
    </row>
    <row r="13" spans="1:70" ht="13.5" x14ac:dyDescent="0.25">
      <c r="A13" s="67" t="s">
        <v>25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9"/>
      <c r="AI13" s="3"/>
      <c r="AL13" s="1" t="s">
        <v>80</v>
      </c>
      <c r="AM13" s="21">
        <f>+IF($C$10=AL13,DATE(2018,5,16),0)</f>
        <v>0</v>
      </c>
      <c r="AN13" s="21">
        <f t="shared" ref="AN13:BN13" si="12">IF($AM13=0,0,AM13+1)</f>
        <v>0</v>
      </c>
      <c r="AO13" s="21">
        <f t="shared" si="12"/>
        <v>0</v>
      </c>
      <c r="AP13" s="21">
        <f t="shared" si="12"/>
        <v>0</v>
      </c>
      <c r="AQ13" s="21">
        <f t="shared" si="12"/>
        <v>0</v>
      </c>
      <c r="AR13" s="21">
        <f t="shared" si="12"/>
        <v>0</v>
      </c>
      <c r="AS13" s="21">
        <f t="shared" si="12"/>
        <v>0</v>
      </c>
      <c r="AT13" s="21">
        <f t="shared" si="12"/>
        <v>0</v>
      </c>
      <c r="AU13" s="21">
        <f t="shared" si="12"/>
        <v>0</v>
      </c>
      <c r="AV13" s="21">
        <f t="shared" si="12"/>
        <v>0</v>
      </c>
      <c r="AW13" s="21">
        <f t="shared" si="12"/>
        <v>0</v>
      </c>
      <c r="AX13" s="21">
        <f t="shared" si="12"/>
        <v>0</v>
      </c>
      <c r="AY13" s="21">
        <f t="shared" si="12"/>
        <v>0</v>
      </c>
      <c r="AZ13" s="21">
        <f t="shared" si="12"/>
        <v>0</v>
      </c>
      <c r="BA13" s="21">
        <f t="shared" si="12"/>
        <v>0</v>
      </c>
      <c r="BB13" s="21">
        <f t="shared" si="12"/>
        <v>0</v>
      </c>
      <c r="BC13" s="21">
        <f t="shared" si="12"/>
        <v>0</v>
      </c>
      <c r="BD13" s="21">
        <f t="shared" si="12"/>
        <v>0</v>
      </c>
      <c r="BE13" s="21">
        <f t="shared" si="12"/>
        <v>0</v>
      </c>
      <c r="BF13" s="21">
        <f t="shared" si="12"/>
        <v>0</v>
      </c>
      <c r="BG13" s="21">
        <f t="shared" si="12"/>
        <v>0</v>
      </c>
      <c r="BH13" s="21">
        <f t="shared" si="12"/>
        <v>0</v>
      </c>
      <c r="BI13" s="21">
        <f t="shared" si="12"/>
        <v>0</v>
      </c>
      <c r="BJ13" s="21">
        <f t="shared" si="12"/>
        <v>0</v>
      </c>
      <c r="BK13" s="21">
        <f t="shared" si="12"/>
        <v>0</v>
      </c>
      <c r="BL13" s="21">
        <f t="shared" si="12"/>
        <v>0</v>
      </c>
      <c r="BM13" s="21">
        <f t="shared" si="12"/>
        <v>0</v>
      </c>
      <c r="BN13" s="21">
        <f t="shared" si="12"/>
        <v>0</v>
      </c>
      <c r="BO13" s="21">
        <f t="shared" si="10"/>
        <v>0</v>
      </c>
      <c r="BP13" s="21">
        <f t="shared" si="10"/>
        <v>0</v>
      </c>
      <c r="BQ13" s="21">
        <f t="shared" si="10"/>
        <v>0</v>
      </c>
      <c r="BR13" s="20"/>
    </row>
    <row r="14" spans="1:70" ht="12.75" customHeight="1" thickBot="1" x14ac:dyDescent="0.3">
      <c r="AN14" s="23"/>
    </row>
    <row r="15" spans="1:70" ht="15" customHeight="1" x14ac:dyDescent="0.25">
      <c r="A15" s="45"/>
      <c r="B15" s="45"/>
      <c r="C15" s="36" t="str">
        <f>TEXT(AM15,"ddd")</f>
        <v>Sat</v>
      </c>
      <c r="D15" s="31" t="str">
        <f t="shared" ref="D15:AD15" si="13">TEXT(AN15,"ddd")</f>
        <v>Sat</v>
      </c>
      <c r="E15" s="31" t="str">
        <f t="shared" si="13"/>
        <v>Sat</v>
      </c>
      <c r="F15" s="31" t="str">
        <f t="shared" si="13"/>
        <v>Sat</v>
      </c>
      <c r="G15" s="31" t="str">
        <f t="shared" si="13"/>
        <v>Sat</v>
      </c>
      <c r="H15" s="31" t="str">
        <f t="shared" si="13"/>
        <v>Sat</v>
      </c>
      <c r="I15" s="31" t="str">
        <f t="shared" si="13"/>
        <v>Sat</v>
      </c>
      <c r="J15" s="31" t="str">
        <f t="shared" si="13"/>
        <v>Sat</v>
      </c>
      <c r="K15" s="31" t="str">
        <f t="shared" si="13"/>
        <v>Sat</v>
      </c>
      <c r="L15" s="31" t="str">
        <f t="shared" si="13"/>
        <v>Sat</v>
      </c>
      <c r="M15" s="31" t="str">
        <f t="shared" si="13"/>
        <v>Sat</v>
      </c>
      <c r="N15" s="31" t="str">
        <f t="shared" si="13"/>
        <v>Sat</v>
      </c>
      <c r="O15" s="31" t="str">
        <f t="shared" si="13"/>
        <v>Sat</v>
      </c>
      <c r="P15" s="31" t="str">
        <f t="shared" si="13"/>
        <v>Sat</v>
      </c>
      <c r="Q15" s="31" t="str">
        <f t="shared" si="13"/>
        <v>Sat</v>
      </c>
      <c r="R15" s="31" t="str">
        <f t="shared" si="13"/>
        <v>Sat</v>
      </c>
      <c r="S15" s="31" t="str">
        <f t="shared" si="13"/>
        <v>Sat</v>
      </c>
      <c r="T15" s="31" t="str">
        <f t="shared" si="13"/>
        <v>Sat</v>
      </c>
      <c r="U15" s="31" t="str">
        <f t="shared" si="13"/>
        <v>Sat</v>
      </c>
      <c r="V15" s="31" t="str">
        <f t="shared" si="13"/>
        <v>Sat</v>
      </c>
      <c r="W15" s="31" t="str">
        <f t="shared" si="13"/>
        <v>Sat</v>
      </c>
      <c r="X15" s="31" t="str">
        <f t="shared" si="13"/>
        <v>Sat</v>
      </c>
      <c r="Y15" s="31" t="str">
        <f t="shared" si="13"/>
        <v>Sat</v>
      </c>
      <c r="Z15" s="31" t="str">
        <f t="shared" si="13"/>
        <v>Sat</v>
      </c>
      <c r="AA15" s="31" t="str">
        <f t="shared" si="13"/>
        <v>Sat</v>
      </c>
      <c r="AB15" s="31" t="str">
        <f t="shared" si="13"/>
        <v>Sat</v>
      </c>
      <c r="AC15" s="31" t="str">
        <f t="shared" si="13"/>
        <v>Sat</v>
      </c>
      <c r="AD15" s="31" t="str">
        <f t="shared" si="13"/>
        <v>Sat</v>
      </c>
      <c r="AE15" s="31" t="str">
        <f>+IF(BO15=0," ",TEXT(BO15,"ddd"))</f>
        <v xml:space="preserve"> </v>
      </c>
      <c r="AF15" s="31" t="str">
        <f>+IF(BP15=0," ",TEXT(BP15,"ddd"))</f>
        <v xml:space="preserve"> </v>
      </c>
      <c r="AG15" s="32" t="str">
        <f>+IF(BQ15=0," ",TEXT(BQ15,"ddd"))</f>
        <v xml:space="preserve"> </v>
      </c>
      <c r="AH15" s="30"/>
      <c r="AL15" s="1" t="str">
        <f>+C10</f>
        <v>(Select One)</v>
      </c>
      <c r="AM15" s="22">
        <f t="shared" ref="AM15:BQ15" si="14">+SUM(AM2:AM13)</f>
        <v>0</v>
      </c>
      <c r="AN15" s="22">
        <f t="shared" si="14"/>
        <v>0</v>
      </c>
      <c r="AO15" s="22">
        <f t="shared" si="14"/>
        <v>0</v>
      </c>
      <c r="AP15" s="22">
        <f t="shared" si="14"/>
        <v>0</v>
      </c>
      <c r="AQ15" s="22">
        <f t="shared" si="14"/>
        <v>0</v>
      </c>
      <c r="AR15" s="22">
        <f t="shared" si="14"/>
        <v>0</v>
      </c>
      <c r="AS15" s="22">
        <f t="shared" si="14"/>
        <v>0</v>
      </c>
      <c r="AT15" s="22">
        <f t="shared" si="14"/>
        <v>0</v>
      </c>
      <c r="AU15" s="22">
        <f t="shared" si="14"/>
        <v>0</v>
      </c>
      <c r="AV15" s="22">
        <f t="shared" si="14"/>
        <v>0</v>
      </c>
      <c r="AW15" s="22">
        <f t="shared" si="14"/>
        <v>0</v>
      </c>
      <c r="AX15" s="22">
        <f t="shared" si="14"/>
        <v>0</v>
      </c>
      <c r="AY15" s="22">
        <f t="shared" si="14"/>
        <v>0</v>
      </c>
      <c r="AZ15" s="22">
        <f t="shared" si="14"/>
        <v>0</v>
      </c>
      <c r="BA15" s="22">
        <f t="shared" si="14"/>
        <v>0</v>
      </c>
      <c r="BB15" s="22">
        <f t="shared" si="14"/>
        <v>0</v>
      </c>
      <c r="BC15" s="22">
        <f t="shared" si="14"/>
        <v>0</v>
      </c>
      <c r="BD15" s="22">
        <f t="shared" si="14"/>
        <v>0</v>
      </c>
      <c r="BE15" s="22">
        <f t="shared" si="14"/>
        <v>0</v>
      </c>
      <c r="BF15" s="22">
        <f t="shared" si="14"/>
        <v>0</v>
      </c>
      <c r="BG15" s="22">
        <f t="shared" si="14"/>
        <v>0</v>
      </c>
      <c r="BH15" s="22">
        <f t="shared" si="14"/>
        <v>0</v>
      </c>
      <c r="BI15" s="22">
        <f t="shared" si="14"/>
        <v>0</v>
      </c>
      <c r="BJ15" s="22">
        <f t="shared" si="14"/>
        <v>0</v>
      </c>
      <c r="BK15" s="22">
        <f t="shared" si="14"/>
        <v>0</v>
      </c>
      <c r="BL15" s="22">
        <f t="shared" si="14"/>
        <v>0</v>
      </c>
      <c r="BM15" s="22">
        <f t="shared" si="14"/>
        <v>0</v>
      </c>
      <c r="BN15" s="22">
        <f t="shared" si="14"/>
        <v>0</v>
      </c>
      <c r="BO15" s="22">
        <f t="shared" si="14"/>
        <v>0</v>
      </c>
      <c r="BP15" s="22">
        <f t="shared" si="14"/>
        <v>0</v>
      </c>
      <c r="BQ15" s="22">
        <f t="shared" si="14"/>
        <v>0</v>
      </c>
    </row>
    <row r="16" spans="1:70" ht="12.75" customHeight="1" thickBot="1" x14ac:dyDescent="0.3">
      <c r="A16" s="9" t="s">
        <v>66</v>
      </c>
      <c r="B16" s="9" t="s">
        <v>67</v>
      </c>
      <c r="C16" s="37">
        <f t="shared" ref="C16:AD16" si="15">+AM15</f>
        <v>0</v>
      </c>
      <c r="D16" s="33">
        <f t="shared" si="15"/>
        <v>0</v>
      </c>
      <c r="E16" s="33">
        <f t="shared" si="15"/>
        <v>0</v>
      </c>
      <c r="F16" s="33">
        <f t="shared" si="15"/>
        <v>0</v>
      </c>
      <c r="G16" s="33">
        <f t="shared" si="15"/>
        <v>0</v>
      </c>
      <c r="H16" s="33">
        <f t="shared" si="15"/>
        <v>0</v>
      </c>
      <c r="I16" s="33">
        <f t="shared" si="15"/>
        <v>0</v>
      </c>
      <c r="J16" s="33">
        <f t="shared" si="15"/>
        <v>0</v>
      </c>
      <c r="K16" s="33">
        <f t="shared" si="15"/>
        <v>0</v>
      </c>
      <c r="L16" s="33">
        <f t="shared" si="15"/>
        <v>0</v>
      </c>
      <c r="M16" s="33">
        <f t="shared" si="15"/>
        <v>0</v>
      </c>
      <c r="N16" s="33">
        <f t="shared" si="15"/>
        <v>0</v>
      </c>
      <c r="O16" s="33">
        <f t="shared" si="15"/>
        <v>0</v>
      </c>
      <c r="P16" s="33">
        <f t="shared" si="15"/>
        <v>0</v>
      </c>
      <c r="Q16" s="33">
        <f t="shared" si="15"/>
        <v>0</v>
      </c>
      <c r="R16" s="33">
        <f t="shared" si="15"/>
        <v>0</v>
      </c>
      <c r="S16" s="33">
        <f t="shared" si="15"/>
        <v>0</v>
      </c>
      <c r="T16" s="33">
        <f t="shared" si="15"/>
        <v>0</v>
      </c>
      <c r="U16" s="33">
        <f t="shared" si="15"/>
        <v>0</v>
      </c>
      <c r="V16" s="33">
        <f t="shared" si="15"/>
        <v>0</v>
      </c>
      <c r="W16" s="33">
        <f t="shared" si="15"/>
        <v>0</v>
      </c>
      <c r="X16" s="33">
        <f t="shared" si="15"/>
        <v>0</v>
      </c>
      <c r="Y16" s="33">
        <f t="shared" si="15"/>
        <v>0</v>
      </c>
      <c r="Z16" s="33">
        <f t="shared" si="15"/>
        <v>0</v>
      </c>
      <c r="AA16" s="33">
        <f t="shared" si="15"/>
        <v>0</v>
      </c>
      <c r="AB16" s="33">
        <f t="shared" si="15"/>
        <v>0</v>
      </c>
      <c r="AC16" s="33">
        <f t="shared" si="15"/>
        <v>0</v>
      </c>
      <c r="AD16" s="33">
        <f t="shared" si="15"/>
        <v>0</v>
      </c>
      <c r="AE16" s="33" t="str">
        <f>+IF(BO15=0," ",BO15)</f>
        <v xml:space="preserve"> </v>
      </c>
      <c r="AF16" s="33" t="str">
        <f>+IF(BP15=0," ",BP15)</f>
        <v xml:space="preserve"> </v>
      </c>
      <c r="AG16" s="34" t="str">
        <f>+IF(BQ15=0," ",BQ15)</f>
        <v xml:space="preserve"> </v>
      </c>
      <c r="AH16" s="39" t="s">
        <v>1</v>
      </c>
      <c r="AI16" s="12"/>
    </row>
    <row r="17" spans="1:38" ht="18.399999999999999" customHeight="1" x14ac:dyDescent="0.25">
      <c r="A17" s="38" t="s">
        <v>18</v>
      </c>
      <c r="B17" s="38" t="s">
        <v>18</v>
      </c>
      <c r="C17" s="2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11" t="str">
        <f>IF(SUM(C17:AG17)=0," ",SUM(C17:AG17))</f>
        <v xml:space="preserve"> </v>
      </c>
      <c r="AI17" s="12"/>
    </row>
    <row r="18" spans="1:38" ht="18.399999999999999" customHeight="1" x14ac:dyDescent="0.25">
      <c r="A18" s="35"/>
      <c r="B18" s="38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11" t="str">
        <f>IF(SUM(C18:AG18)=0," ",SUM(C18:AG18))</f>
        <v xml:space="preserve"> </v>
      </c>
      <c r="AI18" s="12"/>
    </row>
    <row r="19" spans="1:38" ht="18.399999999999999" customHeight="1" x14ac:dyDescent="0.25">
      <c r="A19" s="35"/>
      <c r="B19" s="38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11" t="str">
        <f t="shared" ref="AH19:AH23" si="16">IF(SUM(C19:AG19)=0," ",SUM(C19:AG19))</f>
        <v xml:space="preserve"> </v>
      </c>
      <c r="AI19" s="12"/>
    </row>
    <row r="20" spans="1:38" ht="18.399999999999999" customHeight="1" x14ac:dyDescent="0.25">
      <c r="A20" s="35"/>
      <c r="B20" s="38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11" t="str">
        <f t="shared" si="16"/>
        <v xml:space="preserve"> </v>
      </c>
      <c r="AI20" s="12"/>
    </row>
    <row r="21" spans="1:38" ht="18.399999999999999" customHeight="1" x14ac:dyDescent="0.25">
      <c r="A21" s="35"/>
      <c r="B21" s="38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11" t="str">
        <f t="shared" si="16"/>
        <v xml:space="preserve"> </v>
      </c>
      <c r="AI21" s="12"/>
    </row>
    <row r="22" spans="1:38" ht="18.399999999999999" customHeight="1" x14ac:dyDescent="0.25">
      <c r="A22" s="10"/>
      <c r="B22" s="15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11" t="str">
        <f t="shared" si="16"/>
        <v xml:space="preserve"> </v>
      </c>
      <c r="AI22" s="12"/>
    </row>
    <row r="23" spans="1:38" ht="18.399999999999999" customHeight="1" x14ac:dyDescent="0.25">
      <c r="A23" s="10"/>
      <c r="B23" s="15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11" t="str">
        <f t="shared" si="16"/>
        <v xml:space="preserve"> </v>
      </c>
      <c r="AI23" s="12"/>
      <c r="AK23" s="1" t="s">
        <v>18</v>
      </c>
      <c r="AL23" s="1" t="s">
        <v>18</v>
      </c>
    </row>
    <row r="24" spans="1:38" ht="12.75" customHeight="1" x14ac:dyDescent="0.25">
      <c r="A24" s="28" t="s">
        <v>26</v>
      </c>
      <c r="B24" s="28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1" t="str">
        <f>+IF(SUM(AH17:AH23)=0," ",SUM(AH17:AH23))</f>
        <v xml:space="preserve"> </v>
      </c>
      <c r="AI24" s="12"/>
      <c r="AK24" s="1" t="s">
        <v>33</v>
      </c>
      <c r="AL24" s="1" t="s">
        <v>40</v>
      </c>
    </row>
    <row r="25" spans="1:38" ht="12.75" customHeight="1" x14ac:dyDescent="0.25">
      <c r="A25" s="3"/>
      <c r="B25" s="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K25" s="1" t="s">
        <v>34</v>
      </c>
      <c r="AL25" s="1" t="s">
        <v>41</v>
      </c>
    </row>
    <row r="26" spans="1:38" ht="12.75" customHeight="1" thickBot="1" x14ac:dyDescent="0.3">
      <c r="A26" s="9" t="s">
        <v>7</v>
      </c>
      <c r="B26" s="9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2"/>
      <c r="AK26" s="1" t="s">
        <v>35</v>
      </c>
      <c r="AL26" s="1" t="s">
        <v>42</v>
      </c>
    </row>
    <row r="27" spans="1:38" ht="18.399999999999999" customHeight="1" x14ac:dyDescent="0.25">
      <c r="A27" s="14" t="s">
        <v>2</v>
      </c>
      <c r="B27" s="46"/>
      <c r="C27" s="26"/>
      <c r="D27" s="27"/>
      <c r="E27" s="27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11" t="str">
        <f t="shared" ref="AH27:AH29" si="17">IF(SUM(C27:AG27)=0," ",SUM(C27:AG27))</f>
        <v xml:space="preserve"> </v>
      </c>
      <c r="AI27" s="12"/>
      <c r="AK27" s="1" t="s">
        <v>36</v>
      </c>
      <c r="AL27" s="1" t="s">
        <v>43</v>
      </c>
    </row>
    <row r="28" spans="1:38" ht="18.399999999999999" customHeight="1" x14ac:dyDescent="0.25">
      <c r="A28" s="10" t="s">
        <v>3</v>
      </c>
      <c r="B28" s="15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11" t="str">
        <f t="shared" si="17"/>
        <v xml:space="preserve"> </v>
      </c>
      <c r="AI28" s="12"/>
      <c r="AK28" s="47" t="s">
        <v>81</v>
      </c>
      <c r="AL28" s="1" t="s">
        <v>44</v>
      </c>
    </row>
    <row r="29" spans="1:38" ht="18.399999999999999" customHeight="1" x14ac:dyDescent="0.25">
      <c r="A29" s="10" t="s">
        <v>16</v>
      </c>
      <c r="B29" s="15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1" t="str">
        <f t="shared" si="17"/>
        <v xml:space="preserve"> </v>
      </c>
      <c r="AI29" s="12"/>
      <c r="AK29" s="1" t="s">
        <v>37</v>
      </c>
      <c r="AL29" s="1" t="s">
        <v>45</v>
      </c>
    </row>
    <row r="30" spans="1:38" ht="18.399999999999999" customHeight="1" x14ac:dyDescent="0.25">
      <c r="A30" s="28" t="s">
        <v>31</v>
      </c>
      <c r="B30" s="28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1"/>
      <c r="AF30" s="41"/>
      <c r="AG30" s="41"/>
      <c r="AH30" s="43" t="str">
        <f>+IF(SUM(AH27:AH29)=0," ",SUM(AH27:AH29))</f>
        <v xml:space="preserve"> </v>
      </c>
      <c r="AI30" s="12"/>
      <c r="AK30" s="1" t="s">
        <v>38</v>
      </c>
      <c r="AL30" s="1" t="s">
        <v>46</v>
      </c>
    </row>
    <row r="31" spans="1:38" ht="18.399999999999999" customHeight="1" x14ac:dyDescent="0.25">
      <c r="A31" s="3"/>
      <c r="B31" s="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3" t="s">
        <v>29</v>
      </c>
      <c r="AG31" s="3"/>
      <c r="AH31" s="12">
        <f>+IF(AH24=" ",0,SUM(AH17:AH23))</f>
        <v>0</v>
      </c>
      <c r="AI31" s="12"/>
      <c r="AK31" s="1" t="s">
        <v>39</v>
      </c>
      <c r="AL31" s="1" t="s">
        <v>47</v>
      </c>
    </row>
    <row r="32" spans="1:38" ht="18.399999999999999" customHeight="1" x14ac:dyDescent="0.25">
      <c r="A32" s="3"/>
      <c r="B32" s="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3" t="s">
        <v>30</v>
      </c>
      <c r="AG32" s="3"/>
      <c r="AH32" s="12">
        <f>+IF(AH30=" ",0,SUM(AH27:AH29))</f>
        <v>0</v>
      </c>
      <c r="AI32" s="12"/>
      <c r="AL32" s="1" t="s">
        <v>48</v>
      </c>
    </row>
    <row r="33" spans="1:38" ht="13.5" customHeight="1" x14ac:dyDescent="0.25">
      <c r="A33" s="3"/>
      <c r="B33" s="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3"/>
      <c r="AG33" s="3"/>
      <c r="AH33" s="12"/>
      <c r="AI33" s="12"/>
      <c r="AL33" s="1" t="s">
        <v>49</v>
      </c>
    </row>
    <row r="34" spans="1:38" ht="2.25" customHeight="1" x14ac:dyDescent="0.25">
      <c r="A34" s="3"/>
      <c r="B34" s="3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3"/>
      <c r="AD34" s="3"/>
      <c r="AE34" s="3"/>
      <c r="AF34" s="3"/>
      <c r="AG34" s="54"/>
      <c r="AH34" s="54"/>
      <c r="AI34" s="12"/>
      <c r="AL34" s="1" t="s">
        <v>50</v>
      </c>
    </row>
    <row r="35" spans="1:38" ht="18" customHeight="1" x14ac:dyDescent="0.25">
      <c r="A35" s="2" t="s">
        <v>17</v>
      </c>
      <c r="B35" s="2"/>
      <c r="R35" s="45"/>
      <c r="S35" s="3"/>
      <c r="T35" s="3"/>
      <c r="U35" s="3"/>
      <c r="V35" s="45"/>
      <c r="W35" s="3"/>
      <c r="X35" s="3"/>
      <c r="Y35" s="3"/>
      <c r="Z35" s="3"/>
      <c r="AA35" s="3"/>
      <c r="AB35" s="3"/>
      <c r="AC35" s="3"/>
      <c r="AD35" s="3"/>
      <c r="AE35" s="75"/>
      <c r="AF35" s="75"/>
      <c r="AG35" s="54"/>
      <c r="AH35" s="54"/>
      <c r="AI35" s="12"/>
      <c r="AL35" s="1" t="s">
        <v>68</v>
      </c>
    </row>
    <row r="36" spans="1:38" ht="12.75" customHeight="1" x14ac:dyDescent="0.25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L36" s="1" t="s">
        <v>51</v>
      </c>
    </row>
    <row r="37" spans="1:38" ht="12.75" customHeight="1" x14ac:dyDescent="0.25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60"/>
      <c r="R37" s="48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L37" s="1" t="s">
        <v>52</v>
      </c>
    </row>
    <row r="38" spans="1:38" ht="60.75" customHeight="1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R38" s="3"/>
      <c r="S38" s="54"/>
      <c r="T38" s="54"/>
      <c r="U38" s="54"/>
      <c r="V38" s="54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4"/>
      <c r="AH38" s="54"/>
      <c r="AL38" s="1" t="s">
        <v>53</v>
      </c>
    </row>
    <row r="39" spans="1:38" ht="12.75" customHeight="1" x14ac:dyDescent="0.25">
      <c r="A39" s="3" t="s">
        <v>10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R39" s="7"/>
      <c r="S39" s="54"/>
      <c r="T39" s="54"/>
      <c r="U39" s="54"/>
      <c r="V39" s="54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4"/>
      <c r="AH39" s="54"/>
      <c r="AL39" s="1" t="s">
        <v>54</v>
      </c>
    </row>
    <row r="40" spans="1:38" ht="21.6" customHeight="1" x14ac:dyDescent="0.2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R40" s="7"/>
      <c r="S40" s="54"/>
      <c r="T40" s="54"/>
      <c r="U40" s="54"/>
      <c r="V40" s="54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4"/>
      <c r="AH40" s="54"/>
      <c r="AI40" s="17"/>
      <c r="AL40" s="1" t="s">
        <v>55</v>
      </c>
    </row>
    <row r="41" spans="1:38" ht="19.149999999999999" customHeight="1" x14ac:dyDescent="0.25">
      <c r="A41" s="2" t="s">
        <v>4</v>
      </c>
      <c r="B41" s="2"/>
      <c r="C41" s="15"/>
      <c r="D41" s="15"/>
      <c r="E41" s="15"/>
      <c r="F41" s="15"/>
      <c r="G41" s="15"/>
      <c r="H41" s="15"/>
      <c r="I41" s="15"/>
      <c r="J41" s="15"/>
      <c r="K41" s="2"/>
      <c r="L41" s="2" t="s">
        <v>5</v>
      </c>
      <c r="M41" s="3"/>
      <c r="N41" s="65"/>
      <c r="O41" s="65"/>
      <c r="R41" s="7"/>
      <c r="S41" s="54"/>
      <c r="T41" s="54"/>
      <c r="U41" s="54"/>
      <c r="V41" s="54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4"/>
      <c r="AH41" s="54"/>
      <c r="AI41" s="16"/>
      <c r="AL41" s="1" t="s">
        <v>56</v>
      </c>
    </row>
    <row r="42" spans="1:38" ht="22.15" customHeight="1" x14ac:dyDescent="0.25">
      <c r="A42" s="2"/>
      <c r="B42" s="2"/>
      <c r="C42" s="3"/>
      <c r="D42" s="3"/>
      <c r="E42" s="3"/>
      <c r="F42" s="3"/>
      <c r="G42" s="3"/>
      <c r="H42" s="3"/>
      <c r="I42" s="3"/>
      <c r="J42" s="3"/>
      <c r="K42" s="2"/>
      <c r="L42" s="2"/>
      <c r="M42" s="3"/>
      <c r="N42" s="3"/>
      <c r="O42" s="3"/>
      <c r="R42" s="7"/>
      <c r="S42" s="54"/>
      <c r="T42" s="54"/>
      <c r="U42" s="54"/>
      <c r="V42" s="54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4"/>
      <c r="AH42" s="54"/>
      <c r="AI42" s="3"/>
      <c r="AL42" s="44" t="s">
        <v>57</v>
      </c>
    </row>
    <row r="43" spans="1:38" ht="18.600000000000001" customHeight="1" x14ac:dyDescent="0.25">
      <c r="A43" s="2" t="s">
        <v>6</v>
      </c>
      <c r="B43" s="2"/>
      <c r="C43" s="15"/>
      <c r="D43" s="15"/>
      <c r="E43" s="15"/>
      <c r="F43" s="15"/>
      <c r="G43" s="15"/>
      <c r="H43" s="15"/>
      <c r="I43" s="15"/>
      <c r="J43" s="15"/>
      <c r="K43" s="2"/>
      <c r="L43" s="2" t="s">
        <v>5</v>
      </c>
      <c r="M43" s="3"/>
      <c r="N43" s="65"/>
      <c r="O43" s="65"/>
      <c r="R43" s="7"/>
      <c r="S43" s="54"/>
      <c r="T43" s="54"/>
      <c r="U43" s="54"/>
      <c r="V43" s="54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4"/>
      <c r="AH43" s="54"/>
      <c r="AI43" s="3"/>
      <c r="AL43" s="44" t="s">
        <v>58</v>
      </c>
    </row>
    <row r="44" spans="1:38" ht="18.600000000000001" customHeight="1" x14ac:dyDescent="0.25">
      <c r="A44" s="2"/>
      <c r="B44" s="2"/>
      <c r="C44" s="3"/>
      <c r="D44" s="3"/>
      <c r="E44" s="3"/>
      <c r="F44" s="3"/>
      <c r="G44" s="3"/>
      <c r="H44" s="3"/>
      <c r="I44" s="3"/>
      <c r="J44" s="3"/>
      <c r="K44" s="2"/>
      <c r="L44" s="2"/>
      <c r="M44" s="3"/>
      <c r="N44" s="3"/>
      <c r="O44" s="3"/>
      <c r="R44" s="7"/>
      <c r="S44" s="54"/>
      <c r="T44" s="54"/>
      <c r="U44" s="54"/>
      <c r="V44" s="54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4"/>
      <c r="AH44" s="54"/>
      <c r="AI44" s="3"/>
      <c r="AL44" s="1" t="s">
        <v>59</v>
      </c>
    </row>
    <row r="45" spans="1:38" ht="18.600000000000001" customHeight="1" x14ac:dyDescent="0.25">
      <c r="A45" s="2" t="s">
        <v>6</v>
      </c>
      <c r="B45" s="2"/>
      <c r="C45" s="15"/>
      <c r="D45" s="15"/>
      <c r="E45" s="15"/>
      <c r="F45" s="15"/>
      <c r="G45" s="15"/>
      <c r="H45" s="15"/>
      <c r="I45" s="15"/>
      <c r="J45" s="15"/>
      <c r="K45" s="2"/>
      <c r="L45" s="2" t="s">
        <v>5</v>
      </c>
      <c r="M45" s="3"/>
      <c r="N45" s="65"/>
      <c r="O45" s="65"/>
      <c r="R45" s="7"/>
      <c r="S45" s="54"/>
      <c r="T45" s="54"/>
      <c r="U45" s="54"/>
      <c r="V45" s="54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4"/>
      <c r="AH45" s="54"/>
      <c r="AI45" s="3"/>
      <c r="AL45" s="1" t="s">
        <v>60</v>
      </c>
    </row>
    <row r="46" spans="1:38" ht="18.600000000000001" customHeight="1" x14ac:dyDescent="0.25">
      <c r="K46" s="3"/>
      <c r="L46" s="3"/>
      <c r="M46" s="3"/>
      <c r="N46" s="3"/>
      <c r="O46" s="3"/>
      <c r="R46" s="7"/>
      <c r="S46" s="54"/>
      <c r="T46" s="54"/>
      <c r="U46" s="54"/>
      <c r="V46" s="54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4"/>
      <c r="AH46" s="54"/>
      <c r="AI46" s="3"/>
      <c r="AL46" s="1" t="s">
        <v>61</v>
      </c>
    </row>
    <row r="47" spans="1:38" ht="18.600000000000001" customHeight="1" x14ac:dyDescent="0.25">
      <c r="A47" s="18" t="s">
        <v>15</v>
      </c>
      <c r="B47" s="18"/>
      <c r="K47" s="3"/>
      <c r="L47" s="3"/>
      <c r="M47" s="3"/>
      <c r="N47" s="3"/>
      <c r="O47" s="3"/>
      <c r="R47" s="7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17"/>
      <c r="AG47" s="17"/>
      <c r="AH47" s="17"/>
      <c r="AI47" s="3"/>
      <c r="AL47" s="1" t="s">
        <v>62</v>
      </c>
    </row>
    <row r="48" spans="1:38" ht="18.600000000000001" customHeight="1" x14ac:dyDescent="0.25">
      <c r="A48" s="18" t="s">
        <v>82</v>
      </c>
      <c r="B48" s="18"/>
      <c r="R48" s="3"/>
      <c r="S48" s="3"/>
      <c r="T48" s="19"/>
      <c r="U48" s="3"/>
      <c r="V48" s="12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L48" s="1" t="s">
        <v>63</v>
      </c>
    </row>
    <row r="49" spans="1:38" ht="18.600000000000001" customHeight="1" x14ac:dyDescent="0.25">
      <c r="A49" s="18" t="s">
        <v>83</v>
      </c>
      <c r="B49" s="18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54"/>
      <c r="AG49" s="54"/>
      <c r="AH49" s="54"/>
      <c r="AI49" s="3"/>
      <c r="AL49" s="1" t="s">
        <v>64</v>
      </c>
    </row>
    <row r="50" spans="1:38" ht="18.600000000000001" customHeight="1" x14ac:dyDescent="0.25">
      <c r="A50" s="18" t="s">
        <v>84</v>
      </c>
      <c r="B50" s="18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54"/>
      <c r="AG50" s="54"/>
      <c r="AH50" s="54"/>
      <c r="AI50" s="3"/>
      <c r="AL50" s="1" t="s">
        <v>65</v>
      </c>
    </row>
    <row r="51" spans="1:38" ht="18.600000000000001" customHeight="1" x14ac:dyDescent="0.25">
      <c r="A51" s="18" t="s">
        <v>85</v>
      </c>
      <c r="B51" s="18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54"/>
      <c r="AG51" s="54"/>
      <c r="AH51" s="54"/>
      <c r="AI51" s="17"/>
    </row>
    <row r="52" spans="1:38" ht="23.45" customHeight="1" x14ac:dyDescent="0.25">
      <c r="B52" s="18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8" ht="12.75" customHeight="1" x14ac:dyDescent="0.25">
      <c r="A53" s="18"/>
      <c r="AI53" s="3"/>
    </row>
    <row r="54" spans="1:38" ht="12.75" customHeight="1" x14ac:dyDescent="0.25">
      <c r="B54" s="18"/>
      <c r="AI54" s="3"/>
    </row>
    <row r="55" spans="1:38" ht="12.75" customHeight="1" x14ac:dyDescent="0.25">
      <c r="AI55" s="3"/>
    </row>
    <row r="56" spans="1:38" ht="12.75" customHeight="1" x14ac:dyDescent="0.25">
      <c r="AI56" s="3"/>
    </row>
  </sheetData>
  <dataConsolidate/>
  <mergeCells count="62">
    <mergeCell ref="U37:V37"/>
    <mergeCell ref="S37:T37"/>
    <mergeCell ref="AE35:AF35"/>
    <mergeCell ref="AG34:AH35"/>
    <mergeCell ref="W40:AF40"/>
    <mergeCell ref="W39:AF39"/>
    <mergeCell ref="W38:AF38"/>
    <mergeCell ref="AG37:AH37"/>
    <mergeCell ref="W37:AF37"/>
    <mergeCell ref="U43:V43"/>
    <mergeCell ref="AG42:AH42"/>
    <mergeCell ref="W42:AF42"/>
    <mergeCell ref="U42:V42"/>
    <mergeCell ref="W41:AF41"/>
    <mergeCell ref="U41:V41"/>
    <mergeCell ref="AG41:AH41"/>
    <mergeCell ref="AF51:AH51"/>
    <mergeCell ref="AF50:AH50"/>
    <mergeCell ref="AF49:AH49"/>
    <mergeCell ref="AG43:AH43"/>
    <mergeCell ref="W43:AF43"/>
    <mergeCell ref="S46:T46"/>
    <mergeCell ref="U46:V46"/>
    <mergeCell ref="AG46:AH46"/>
    <mergeCell ref="S44:T44"/>
    <mergeCell ref="U44:V44"/>
    <mergeCell ref="AG44:AH44"/>
    <mergeCell ref="S45:T45"/>
    <mergeCell ref="U45:V45"/>
    <mergeCell ref="AG45:AH45"/>
    <mergeCell ref="W46:AF46"/>
    <mergeCell ref="A1:AH1"/>
    <mergeCell ref="N45:O45"/>
    <mergeCell ref="A13:AH13"/>
    <mergeCell ref="A12:AH12"/>
    <mergeCell ref="W44:AF44"/>
    <mergeCell ref="W45:AF45"/>
    <mergeCell ref="R36:AH36"/>
    <mergeCell ref="S39:T39"/>
    <mergeCell ref="U39:V39"/>
    <mergeCell ref="AG39:AH39"/>
    <mergeCell ref="S40:T40"/>
    <mergeCell ref="U40:V40"/>
    <mergeCell ref="AG40:AH40"/>
    <mergeCell ref="S38:T38"/>
    <mergeCell ref="U38:V38"/>
    <mergeCell ref="AG38:AH38"/>
    <mergeCell ref="C8:I8"/>
    <mergeCell ref="R6:T6"/>
    <mergeCell ref="C10:I10"/>
    <mergeCell ref="S43:T43"/>
    <mergeCell ref="A36:O38"/>
    <mergeCell ref="C9:I9"/>
    <mergeCell ref="N41:O41"/>
    <mergeCell ref="N43:O43"/>
    <mergeCell ref="S42:T42"/>
    <mergeCell ref="S41:T41"/>
    <mergeCell ref="A2:F2"/>
    <mergeCell ref="A3:F3"/>
    <mergeCell ref="A4:F4"/>
    <mergeCell ref="C7:I7"/>
    <mergeCell ref="C6:I6"/>
  </mergeCells>
  <phoneticPr fontId="0" type="noConversion"/>
  <conditionalFormatting sqref="AM15:BQ15">
    <cfRule type="cellIs" dxfId="95" priority="101" stopIfTrue="1" operator="equal">
      <formula>41884</formula>
    </cfRule>
    <cfRule type="cellIs" dxfId="94" priority="103" stopIfTrue="1" operator="equal">
      <formula>41824</formula>
    </cfRule>
  </conditionalFormatting>
  <conditionalFormatting sqref="C16:AG16">
    <cfRule type="cellIs" dxfId="93" priority="88" stopIfTrue="1" operator="equal">
      <formula>42149</formula>
    </cfRule>
    <cfRule type="cellIs" dxfId="92" priority="89" stopIfTrue="1" operator="equal">
      <formula>42023</formula>
    </cfRule>
    <cfRule type="cellIs" dxfId="91" priority="92" stopIfTrue="1" operator="equal">
      <formula>42005</formula>
    </cfRule>
    <cfRule type="cellIs" dxfId="90" priority="93" stopIfTrue="1" operator="equal">
      <formula>41998</formula>
    </cfRule>
    <cfRule type="cellIs" dxfId="89" priority="94" stopIfTrue="1" operator="equal">
      <formula>41999</formula>
    </cfRule>
    <cfRule type="cellIs" dxfId="88" priority="95" stopIfTrue="1" operator="equal">
      <formula>41997</formula>
    </cfRule>
    <cfRule type="cellIs" dxfId="87" priority="97" stopIfTrue="1" operator="equal">
      <formula>41971</formula>
    </cfRule>
    <cfRule type="cellIs" dxfId="86" priority="98" stopIfTrue="1" operator="equal">
      <formula>41970</formula>
    </cfRule>
    <cfRule type="cellIs" dxfId="85" priority="99" stopIfTrue="1" operator="equal">
      <formula>41954</formula>
    </cfRule>
    <cfRule type="cellIs" dxfId="84" priority="100" stopIfTrue="1" operator="equal">
      <formula>41883</formula>
    </cfRule>
    <cfRule type="cellIs" dxfId="83" priority="102" stopIfTrue="1" operator="equal">
      <formula>41824</formula>
    </cfRule>
  </conditionalFormatting>
  <conditionalFormatting sqref="C15:AG16">
    <cfRule type="cellIs" dxfId="82" priority="96" stopIfTrue="1" operator="equal">
      <formula>41970</formula>
    </cfRule>
  </conditionalFormatting>
  <conditionalFormatting sqref="AC17">
    <cfRule type="expression" dxfId="81" priority="86" stopIfTrue="1">
      <formula>$AC$16=41954</formula>
    </cfRule>
    <cfRule type="expression" dxfId="80" priority="87" stopIfTrue="1">
      <formula>"if($AB$16=11/11/2014)"</formula>
    </cfRule>
  </conditionalFormatting>
  <conditionalFormatting sqref="AC17:AC23 AC27:AC29">
    <cfRule type="expression" dxfId="79" priority="85" stopIfTrue="1">
      <formula>$AC$16=41954</formula>
    </cfRule>
  </conditionalFormatting>
  <conditionalFormatting sqref="U17:U23 U27:U29">
    <cfRule type="expression" dxfId="78" priority="84" stopIfTrue="1">
      <formula>$U$16=41824</formula>
    </cfRule>
  </conditionalFormatting>
  <conditionalFormatting sqref="U15">
    <cfRule type="expression" dxfId="77" priority="83" stopIfTrue="1">
      <formula>$U$16=41824</formula>
    </cfRule>
  </conditionalFormatting>
  <conditionalFormatting sqref="AC15">
    <cfRule type="expression" dxfId="76" priority="82" stopIfTrue="1">
      <formula>$AC$16=41954</formula>
    </cfRule>
  </conditionalFormatting>
  <conditionalFormatting sqref="N15:N23 N27:N29">
    <cfRule type="expression" dxfId="75" priority="44" stopIfTrue="1">
      <formula>$N$15="sun"</formula>
    </cfRule>
    <cfRule type="expression" dxfId="74" priority="45" stopIfTrue="1">
      <formula>$N$15="sat"</formula>
    </cfRule>
    <cfRule type="expression" dxfId="73" priority="81" stopIfTrue="1">
      <formula>$N$16=41970</formula>
    </cfRule>
  </conditionalFormatting>
  <conditionalFormatting sqref="O15:O23 O27:O29">
    <cfRule type="expression" dxfId="72" priority="42" stopIfTrue="1">
      <formula>$O$15="sun"</formula>
    </cfRule>
    <cfRule type="expression" dxfId="71" priority="43" stopIfTrue="1">
      <formula>$O$15="sat"</formula>
    </cfRule>
    <cfRule type="expression" dxfId="70" priority="80" stopIfTrue="1">
      <formula>$O$16=41971</formula>
    </cfRule>
  </conditionalFormatting>
  <conditionalFormatting sqref="K15:K23 K27:K29">
    <cfRule type="expression" dxfId="69" priority="51" stopIfTrue="1">
      <formula>$K$15="sun"</formula>
    </cfRule>
    <cfRule type="expression" dxfId="68" priority="52" stopIfTrue="1">
      <formula>$K$15="sat"</formula>
    </cfRule>
    <cfRule type="expression" dxfId="67" priority="79" stopIfTrue="1">
      <formula>$K$16=41997</formula>
    </cfRule>
  </conditionalFormatting>
  <conditionalFormatting sqref="L15:L23 L27:L29">
    <cfRule type="expression" dxfId="66" priority="48" stopIfTrue="1">
      <formula>$L$15="sun"</formula>
    </cfRule>
    <cfRule type="expression" dxfId="65" priority="49" stopIfTrue="1">
      <formula>$L$15="sat"</formula>
    </cfRule>
    <cfRule type="expression" dxfId="64" priority="73" stopIfTrue="1">
      <formula>$L$16=42149</formula>
    </cfRule>
    <cfRule type="expression" dxfId="63" priority="78" stopIfTrue="1">
      <formula>$L$16=41998</formula>
    </cfRule>
  </conditionalFormatting>
  <conditionalFormatting sqref="M15:M23 M27:M29">
    <cfRule type="expression" dxfId="62" priority="46" stopIfTrue="1">
      <formula>$M$15="sun"</formula>
    </cfRule>
    <cfRule type="expression" dxfId="61" priority="47" stopIfTrue="1">
      <formula>$M$15="sat"</formula>
    </cfRule>
    <cfRule type="expression" dxfId="60" priority="77" stopIfTrue="1">
      <formula>$M$16=41999</formula>
    </cfRule>
  </conditionalFormatting>
  <conditionalFormatting sqref="S15:S23 S27:S29">
    <cfRule type="expression" dxfId="59" priority="1" stopIfTrue="1">
      <formula>$S$15="sun"</formula>
    </cfRule>
    <cfRule type="expression" dxfId="58" priority="2" stopIfTrue="1">
      <formula>$S$16=41883</formula>
    </cfRule>
    <cfRule type="expression" dxfId="57" priority="34" stopIfTrue="1">
      <formula>"$r$15=""sun"""</formula>
    </cfRule>
    <cfRule type="expression" dxfId="56" priority="35" stopIfTrue="1">
      <formula>$S$15="sat"</formula>
    </cfRule>
    <cfRule type="expression" dxfId="55" priority="76" stopIfTrue="1">
      <formula>$S$16=42005</formula>
    </cfRule>
  </conditionalFormatting>
  <conditionalFormatting sqref="C15:AG23">
    <cfRule type="expression" dxfId="54" priority="75" stopIfTrue="1">
      <formula>$C$15=Sat</formula>
    </cfRule>
  </conditionalFormatting>
  <conditionalFormatting sqref="F15:F23 F27:F29">
    <cfRule type="expression" dxfId="53" priority="62" stopIfTrue="1">
      <formula>$F$15="sun"</formula>
    </cfRule>
    <cfRule type="expression" dxfId="52" priority="63" stopIfTrue="1">
      <formula>$F$15="sat"</formula>
    </cfRule>
    <cfRule type="expression" dxfId="51" priority="74" stopIfTrue="1">
      <formula>$F$16=42023</formula>
    </cfRule>
  </conditionalFormatting>
  <conditionalFormatting sqref="C15:C23 C27:C29">
    <cfRule type="expression" dxfId="50" priority="71" stopIfTrue="1">
      <formula>$C$15="Sun"</formula>
    </cfRule>
    <cfRule type="expression" dxfId="49" priority="72" stopIfTrue="1">
      <formula>$C$15="Sat"</formula>
    </cfRule>
  </conditionalFormatting>
  <conditionalFormatting sqref="D15:D23 D27:D29">
    <cfRule type="expression" dxfId="48" priority="66" stopIfTrue="1">
      <formula>$D$15="sun"</formula>
    </cfRule>
    <cfRule type="expression" dxfId="47" priority="67" stopIfTrue="1">
      <formula>$D$15="sat"</formula>
    </cfRule>
    <cfRule type="expression" dxfId="46" priority="70" stopIfTrue="1">
      <formula>$D$15=(OR("sat","sun"))</formula>
    </cfRule>
  </conditionalFormatting>
  <conditionalFormatting sqref="E15:E23 E27:E29">
    <cfRule type="expression" dxfId="45" priority="64" stopIfTrue="1">
      <formula>$E$15="sun"</formula>
    </cfRule>
    <cfRule type="expression" dxfId="44" priority="65" stopIfTrue="1">
      <formula>$E$15="sat"</formula>
    </cfRule>
  </conditionalFormatting>
  <conditionalFormatting sqref="G15:G23 G27:G29">
    <cfRule type="expression" dxfId="43" priority="59" stopIfTrue="1">
      <formula>$G$15="sun"</formula>
    </cfRule>
    <cfRule type="expression" dxfId="42" priority="61" stopIfTrue="1">
      <formula>$G$15="sat"</formula>
    </cfRule>
  </conditionalFormatting>
  <conditionalFormatting sqref="H15:H23 H27:H29">
    <cfRule type="expression" dxfId="41" priority="57" stopIfTrue="1">
      <formula>$H$15="sun"</formula>
    </cfRule>
    <cfRule type="expression" dxfId="40" priority="58" stopIfTrue="1">
      <formula>$H$15="sat"</formula>
    </cfRule>
  </conditionalFormatting>
  <conditionalFormatting sqref="I15:I23 I27:I29">
    <cfRule type="expression" dxfId="39" priority="55" stopIfTrue="1">
      <formula>$I$15="sun"</formula>
    </cfRule>
    <cfRule type="expression" dxfId="38" priority="56" stopIfTrue="1">
      <formula>$I$15="sat"</formula>
    </cfRule>
  </conditionalFormatting>
  <conditionalFormatting sqref="J15:J23 J27:J29">
    <cfRule type="expression" dxfId="37" priority="53" stopIfTrue="1">
      <formula>$J$15="sun"</formula>
    </cfRule>
    <cfRule type="expression" dxfId="36" priority="54" stopIfTrue="1">
      <formula>$J$15="sat"</formula>
    </cfRule>
  </conditionalFormatting>
  <conditionalFormatting sqref="P15:P23 P27:P29">
    <cfRule type="expression" dxfId="35" priority="40" stopIfTrue="1">
      <formula>$P$15="sun"</formula>
    </cfRule>
    <cfRule type="expression" dxfId="34" priority="41" stopIfTrue="1">
      <formula>$P$15="sat"</formula>
    </cfRule>
  </conditionalFormatting>
  <conditionalFormatting sqref="Q15:Q23 Q27:Q29">
    <cfRule type="expression" dxfId="33" priority="38" stopIfTrue="1">
      <formula>$Q$15="sun"</formula>
    </cfRule>
    <cfRule type="expression" dxfId="32" priority="39" stopIfTrue="1">
      <formula>$Q$15="sat"</formula>
    </cfRule>
  </conditionalFormatting>
  <conditionalFormatting sqref="R15:R23 R27:R29">
    <cfRule type="expression" dxfId="31" priority="36" stopIfTrue="1">
      <formula>$R$15="sun"</formula>
    </cfRule>
    <cfRule type="expression" dxfId="30" priority="37" stopIfTrue="1">
      <formula>$R$15="sat"</formula>
    </cfRule>
  </conditionalFormatting>
  <conditionalFormatting sqref="T15:T23 T27:T29">
    <cfRule type="expression" dxfId="29" priority="32" stopIfTrue="1">
      <formula>$T$15="sun"</formula>
    </cfRule>
    <cfRule type="expression" dxfId="28" priority="33" stopIfTrue="1">
      <formula>$T$15="sat"</formula>
    </cfRule>
  </conditionalFormatting>
  <conditionalFormatting sqref="U15:U23 U27:U29">
    <cfRule type="expression" dxfId="27" priority="30" stopIfTrue="1">
      <formula>$U$15="sun"</formula>
    </cfRule>
    <cfRule type="expression" dxfId="26" priority="31" stopIfTrue="1">
      <formula>$U$15="sat"</formula>
    </cfRule>
  </conditionalFormatting>
  <conditionalFormatting sqref="V15:V23 V27:V29">
    <cfRule type="expression" dxfId="25" priority="28" stopIfTrue="1">
      <formula>$V$15="sun"</formula>
    </cfRule>
    <cfRule type="expression" dxfId="24" priority="29" stopIfTrue="1">
      <formula>$V$15="sat"</formula>
    </cfRule>
  </conditionalFormatting>
  <conditionalFormatting sqref="W15:W23 W27:W29">
    <cfRule type="expression" dxfId="23" priority="26" stopIfTrue="1">
      <formula>$W$15="sun"</formula>
    </cfRule>
    <cfRule type="expression" dxfId="22" priority="27" stopIfTrue="1">
      <formula>$W$15="sat"</formula>
    </cfRule>
  </conditionalFormatting>
  <conditionalFormatting sqref="X15:X23 X27:X29">
    <cfRule type="expression" dxfId="21" priority="24" stopIfTrue="1">
      <formula>$X$15="sun"</formula>
    </cfRule>
    <cfRule type="expression" dxfId="20" priority="25" stopIfTrue="1">
      <formula>$X$15="sat"</formula>
    </cfRule>
  </conditionalFormatting>
  <conditionalFormatting sqref="Y15:Y23 Y27:Y29">
    <cfRule type="expression" dxfId="19" priority="22" stopIfTrue="1">
      <formula>$Y$15="sun"</formula>
    </cfRule>
    <cfRule type="expression" dxfId="18" priority="23" stopIfTrue="1">
      <formula>$Y$15="sat"</formula>
    </cfRule>
  </conditionalFormatting>
  <conditionalFormatting sqref="Z15:Z23 Z27:Z29">
    <cfRule type="expression" dxfId="17" priority="20" stopIfTrue="1">
      <formula>$Z$15="sun"</formula>
    </cfRule>
    <cfRule type="expression" dxfId="16" priority="21" stopIfTrue="1">
      <formula>$Z$15="sat"</formula>
    </cfRule>
  </conditionalFormatting>
  <conditionalFormatting sqref="AA15:AA23 AA27:AA29">
    <cfRule type="expression" dxfId="15" priority="17" stopIfTrue="1">
      <formula>$AA$15="sun"</formula>
    </cfRule>
    <cfRule type="expression" dxfId="14" priority="18" stopIfTrue="1">
      <formula>$AA$15="sat"</formula>
    </cfRule>
    <cfRule type="expression" dxfId="13" priority="19" stopIfTrue="1">
      <formula>$AA$15="sat"</formula>
    </cfRule>
  </conditionalFormatting>
  <conditionalFormatting sqref="AB15:AB23 AB27:AB29">
    <cfRule type="expression" dxfId="12" priority="15" stopIfTrue="1">
      <formula>$AB$15="sun"</formula>
    </cfRule>
    <cfRule type="expression" dxfId="11" priority="16" stopIfTrue="1">
      <formula>$AB$15="sat"</formula>
    </cfRule>
  </conditionalFormatting>
  <conditionalFormatting sqref="AC15:AC23 AC27:AC29">
    <cfRule type="expression" dxfId="10" priority="13" stopIfTrue="1">
      <formula>$AC$15="sun"</formula>
    </cfRule>
    <cfRule type="expression" dxfId="9" priority="14" stopIfTrue="1">
      <formula>$AC$15="sat"</formula>
    </cfRule>
  </conditionalFormatting>
  <conditionalFormatting sqref="AD15:AD23 AD27:AD29">
    <cfRule type="expression" dxfId="8" priority="11" stopIfTrue="1">
      <formula>$AD$15="sun"</formula>
    </cfRule>
    <cfRule type="expression" dxfId="7" priority="12" stopIfTrue="1">
      <formula>$AD$15="sat"</formula>
    </cfRule>
  </conditionalFormatting>
  <conditionalFormatting sqref="AE15:AE23 AE27:AE30">
    <cfRule type="expression" dxfId="6" priority="9" stopIfTrue="1">
      <formula>$AE$15="sun"</formula>
    </cfRule>
    <cfRule type="expression" dxfId="5" priority="10" stopIfTrue="1">
      <formula>$AE$15="sat"</formula>
    </cfRule>
  </conditionalFormatting>
  <conditionalFormatting sqref="AF15:AF23 AF27:AF30">
    <cfRule type="expression" dxfId="4" priority="7" stopIfTrue="1">
      <formula>$AF$15="sun"</formula>
    </cfRule>
    <cfRule type="expression" dxfId="3" priority="8" stopIfTrue="1">
      <formula>$AF$15="sat"</formula>
    </cfRule>
  </conditionalFormatting>
  <conditionalFormatting sqref="AG15:AG23 AG27:AG30">
    <cfRule type="expression" dxfId="2" priority="5" stopIfTrue="1">
      <formula>$AG$15="sun"</formula>
    </cfRule>
    <cfRule type="expression" dxfId="1" priority="6" stopIfTrue="1">
      <formula>$AG$15="sat"</formula>
    </cfRule>
  </conditionalFormatting>
  <conditionalFormatting sqref="T15:T23 T27:T29">
    <cfRule type="expression" dxfId="0" priority="4" stopIfTrue="1">
      <formula>$T$16=41959</formula>
    </cfRule>
  </conditionalFormatting>
  <dataValidations count="5">
    <dataValidation type="list" allowBlank="1" showInputMessage="1" showErrorMessage="1" sqref="C9:I9">
      <formula1>$AK$1:$AK$6</formula1>
    </dataValidation>
    <dataValidation type="list" allowBlank="1" showInputMessage="1" showErrorMessage="1" sqref="C8:I8">
      <formula1>$AJ$1:$AJ$3</formula1>
    </dataValidation>
    <dataValidation type="list" allowBlank="1" showInputMessage="1" showErrorMessage="1" sqref="C10:I11">
      <formula1>$AL$1:$AL$13</formula1>
    </dataValidation>
    <dataValidation type="list" sqref="A17">
      <formula1>Descriptions</formula1>
    </dataValidation>
    <dataValidation type="list" sqref="B17">
      <formula1>Departments</formula1>
    </dataValidation>
  </dataValidations>
  <pageMargins left="0.25" right="0.2" top="0.35" bottom="0.25" header="0.25" footer="0.2"/>
  <pageSetup scale="59" orientation="landscape" r:id="rId1"/>
  <headerFooter alignWithMargins="0">
    <oddFooter>&amp;L&amp;Z&amp;F&amp;RRevised 05/12/2017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Timecard</vt:lpstr>
      <vt:lpstr>Departments</vt:lpstr>
      <vt:lpstr>Descriptions</vt:lpstr>
      <vt:lpstr>Timecard!Print_Area</vt:lpstr>
    </vt:vector>
  </TitlesOfParts>
  <Company>Columbia Gorge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Trubachik</dc:creator>
  <cp:lastModifiedBy>Ann Willis</cp:lastModifiedBy>
  <cp:lastPrinted>2017-05-12T16:41:13Z</cp:lastPrinted>
  <dcterms:created xsi:type="dcterms:W3CDTF">2002-12-16T20:04:28Z</dcterms:created>
  <dcterms:modified xsi:type="dcterms:W3CDTF">2017-07-07T21:45:56Z</dcterms:modified>
  <cp:contentStatus/>
</cp:coreProperties>
</file>